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08186cafa5ea42dd" /><Relationship Type="http://schemas.openxmlformats.org/officeDocument/2006/relationships/extended-properties" Target="/docProps/app.xml" Id="rId1" /><Relationship Type="http://schemas.openxmlformats.org/package/2006/relationships/metadata/core-properties" Target="/package/services/metadata/core-properties/1829c38c9fe64a2780d04dbf2903f7b0.psmdcp" Id="Rb3bbc5d3b8e949b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<x:sst xmlns:x="http://schemas.openxmlformats.org/spreadsheetml/2006/main">
  <x:si>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</x:si>
  <x:si>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</x:si>
  <x:si>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</x:si>
  <x:si>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</x:si>
  <x:si>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</x:si>
  <x:si>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</x:si>
  <x:si>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</x:si>
  <x:si>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</x:si>
  <x:si>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</x:si>
  <x:si>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</x:si>
  <x:si>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Smart Manufacturing</x:t>
  </x:si>
  <x:si>
    <x:t>Beginner</x:t>
  </x:si>
  <x:si>
    <x:t>Online</x:t>
  </x:si>
  <x:si>
    <x:t>English</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</x:si>
  <x:si>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</x:si>
  <x:si>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</x:si>
  <x:si>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</x:si>
  <x:si>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</x:si>
  <x:si>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</x:si>
  <x:si>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</x:si>
  <x:si>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</x:si>
  <x:si>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</x:si>
  <x:si>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</x:si>
  <x:si>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</x:si>
  <x:si>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</x:si>
  <x:si>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Intermediate</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</x:si>
  <x:si>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</x:si>
  <x:si>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</x:si>
  <x:si>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</x:si>
  <x:si>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</x:si>
  <x:si>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</x:si>
  <x:si>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</x:si>
  <x:si>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</x:si>
  <x:si>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</x:si>
  <x:si>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</x:si>
  <x:si>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Machining</x:t>
  </x:si>
  <x:si>
    <x:t>300</x:t>
  </x:si>
  <x:si>
    <x:t>CNC</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</x:si>
  <x:si>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</x:si>
  <x:si>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</x:si>
  <x:si>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</x:si>
  <x:si>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</x:si>
  <x:si>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</x:si>
  <x:si>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</x:si>
  <x:si>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</x:si>
  <x:si>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</x:si>
  <x:si>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</x:si>
  <x:si>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</x:si>
  <x:si>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</x:si>
  <x:si>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</x:si>
  <x:si>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</x:si>
  <x:si>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</x:si>
  <x:si>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</x:si>
  <x:si>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Advanced</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</x:si>
  <x:si>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</x:si>
  <x:si>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</x:si>
  <x:si>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</x:si>
  <x:si>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</x:si>
  <x:si>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</x:si>
  <x:si>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</x:si>
  <x:si>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</x:si>
  <x:si>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</x:si>
  <x:si>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</x:si>
  <x:si>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</x:si>
  <x:si>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</x:si>
  <x:si>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</x:si>
  <x:si>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</x:si>
  <x:si>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</x:si>
  <x:si>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</x:si>
  <x:si>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</x:si>
  <x:si>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</x:si>
  <x:si>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</x:si>
  <x:si>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</x:si>
  <x:si>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</x:si>
  <x:si>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</x:si>
  <x:si>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</x:si>
  <x:si>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</x:si>
  <x:si>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</x:si>
  <x:si>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</x:si>
  <x:si>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</x:si>
  <x:si>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</x:si>
  <x:si>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</x:si>
  <x:si>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</x:si>
  <x:si>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</x:si>
  <x:si>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</x:si>
  <x:si>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</x:si>
  <x:si>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</x:si>
  <x:si>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</x:si>
  <x:si>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</x:si>
  <x:si>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</x:si>
  <x:si>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Assembly / Final Stage Processes</x:t>
  </x:si>
  <x:si>
    <x:t>700</x:t>
  </x:si>
  <x:si>
    <x:t>Fasteners</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</x:si>
  <x:si>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</x:si>
  <x:si>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</x:si>
  <x:si>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</x:si>
  <x:si>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570</x:t>
  </x:si>
  <x:si>
    <x:t>Hydraulics and Pneumatics</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</x:si>
  <x:si>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</x:si>
  <x:si>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</x:si>
  <x:si>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</x:si>
  <x:si>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720</x:t>
  </x:si>
  <x:si>
    <x:t>Industrial Internet of Things (IIOT)</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</x:si>
  <x:si>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</x:si>
  <x:si>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</x:si>
  <x:si>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</x:si>
  <x:si>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</x:si>
  <x:si>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</x:si>
  <x:si>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</x:si>
  <x:si>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</x:si>
  <x:si>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</x:si>
  <x:si>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</x:si>
  <x:si>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</x:si>
  <x:si>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</x:si>
  <x:si>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</x:si>
  <x:si>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</x:si>
  <x:si>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</x:si>
  <x:si>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</x:si>
  <x:si>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</x:si>
  <x:si>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</x:si>
  <x:si>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</x:si>
  <x:si>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</x:si>
  <x:si>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</x:si>
  <x:si>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</x:si>
  <x:si>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</x:si>
  <x:si>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</x:si>
  <x:si>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</x:si>
  <x:si>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</x:si>
  <x:si>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</x:si>
  <x:si>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</x:si>
  <x:si>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</x:si>
  <x:si>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</x:si>
  <x:si>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</x:si>
  <x:si>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</x:si>
  <x:si>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</x:si>
  <x:si>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</x:si>
  <x:si>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</x:si>
  <x:si>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</x:si>
  <x:si>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</x:si>
  <x:si>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</x:si>
  <x:si>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</x:si>
  <x:si>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</x:si>
  <x:si>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</x:si>
  <x:si>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</x:si>
  <x:si>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</x:si>
  <x:si>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</x:si>
  <x:si>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</x:si>
  <x:si>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</x:si>
  <x:si>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</x:si>
  <x:si>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</x:si>
  <x:si>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</x:si>
  <x:si>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</x:si>
  <x:si>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</x:si>
  <x:si>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</x:si>
  <x:si>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</x:si>
  <x:si>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</x:si>
  <x:si>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</x:si>
  <x:si>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</x:si>
  <x:si>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</x:si>
  <x:si>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</x:si>
  <x:si>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</x:si>
  <x:si>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</x:si>
  <x:si>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</x:si>
  <x:si>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</x:si>
  <x:si>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</x:si>
  <x:si>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</x:si>
  <x:si>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</x:si>
  <x:si>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</x:si>
  <x:si>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</x:si>
  <x:si>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</x:si>
  <x:si>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</x:si>
  <x:si>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</x:si>
  <x:si>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</x:si>
  <x:si>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</x:si>
  <x:si>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</x:si>
  <x:si>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</x:si>
  <x:si>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</x:si>
  <x:si>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</x:si>
  <x:si>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</x:si>
  <x:si>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</x:si>
  <x:si>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</x:si>
  <x:si>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</x:si>
  <x:si>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</x:si>
  <x:si>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</x:si>
  <x:si>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</x:si>
  <x:si>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</x:si>
  <x:si>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</x:si>
  <x:si>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</x:si>
  <x:si>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</x:si>
  <x:si>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</x:si>
  <x:si>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</x:si>
  <x:si>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</x:si>
  <x:si>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</x:si>
  <x:si>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</x:si>
  <x:si>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</x:si>
  <x:si>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</x:si>
  <x:si>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</x:si>
  <x:si>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</x:si>
  <x:si>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</x:si>
  <x:si>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</x:si>
  <x:si>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</x:si>
  <x:si>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</x:si>
  <x:si>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</x:si>
  <x:si>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</x:si>
  <x:si>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</x:si>
  <x:si>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</x:si>
  <x:si>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</x:si>
  <x:si>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</x:si>
  <x:si>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</x:si>
  <x:si>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</x:si>
  <x:si>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</x:si>
  <x:si>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</x:si>
  <x:si>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</x:si>
  <x:si>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</x:si>
  <x:si>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</x:si>
  <x:si>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</x:si>
  <x:si>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</x:si>
  <x:si>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</x:si>
  <x:si>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</x:si>
  <x:si>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</x:si>
  <x:si>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</x:si>
  <x:si>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</x:si>
  <x:si>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</x:si>
  <x:si>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</x:si>
  <x:si>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</x:si>
  <x:si>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</x:si>
  <x:si>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</x:si>
  <x:si>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</x:si>
  <x:si>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</x:si>
  <x:si>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</x:si>
  <x:si>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</x:si>
  <x:si>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</x:si>
  <x:si>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</x:si>
  <x:si>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</x:si>
  <x:si>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910330</x:t>
  </x:si>
  <x:si>
    <x:t>Measuring Lean Systems 350</x:t>
  </x:si>
  <x:si>
    <x:t xml:space="preserve">This class covers the metrics for measuring lean systems. </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</x:si>
  <x:si>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</x:si>
  <x:si>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</x:si>
  <x:si>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</x:si>
  <x:si>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</x:si>
  <x:si>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</x:si>
  <x:si>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</x:si>
  <x:si>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</x:si>
  <x:si>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</x:si>
  <x:si>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</x:si>
  <x:si>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</x:si>
  <x:si>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</x:si>
  <x:si>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</x:si>
  <x:si>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</x:si>
  <x:si>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</x:si>
  <x:si>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</x:si>
  <x:si>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</x:si>
  <x:si>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</x:si>
  <x:si>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</x:si>
  <x:si>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</x:si>
  <x:si>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</x:si>
  <x:si>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</x:si>
  <x:si>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</x:si>
  <x:si>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</x:si>
  <x:si>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</x:si>
  <x:si>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</x:si>
  <x:si>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</x:si>
  <x:si>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</x:si>
  <x:si>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</x:si>
  <x:si>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</x:si>
  <x:si>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</x:si>
  <x:si>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</x:si>
  <x:si>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</x:si>
  <x:si>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</x:si>
  <x:si>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</x:si>
  <x:si>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</x:si>
  <x:si>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</x:si>
  <x:si>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</x:si>
  <x:si>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</x:si>
  <x:si>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560</x:t>
  </x:si>
  <x:si>
    <x:t>Mechanical Systems</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</x:si>
  <x:si>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</x:si>
  <x:si>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</x:si>
  <x:si>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</x:si>
  <x:si>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</x:si>
  <x:si>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</x:si>
  <x:si>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</x:si>
  <x:si>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200</x:t>
  </x:si>
  <x:si>
    <x:t>Metal Cutting</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</x:si>
  <x:si>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</x:si>
  <x:si>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</x:si>
  <x:si>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</x:si>
  <x:si>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</x:si>
  <x:si>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</x:si>
  <x:si>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</x:si>
  <x:si>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</x:si>
  <x:si>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</x:si>
  <x:si>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</x:si>
  <x:si>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</x:si>
  <x:si>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</x:si>
  <x:si>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</x:si>
  <x:si>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</x:si>
  <x:si>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</x:si>
  <x:si>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</x:si>
  <x:si>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</x:si>
  <x:si>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</x:si>
  <x:si>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</x:si>
  <x:si>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</x:si>
  <x:si>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</x:si>
  <x:si>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</x:si>
  <x:si>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</x:si>
  <x:si>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</x:si>
  <x:si>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</x:si>
  <x:si>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</x:si>
  <x:si>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</x:si>
  <x:si>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</x:si>
  <x:si>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</x:si>
  <x:si>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</x:si>
  <x:si>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</x:si>
  <x:si>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</x:si>
  <x:si>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</x:si>
  <x:si>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</x:si>
  <x:si>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</x:si>
  <x:si>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</x:si>
  <x:si>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</x:si>
  <x:si>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460</x:t>
  </x:si>
  <x:si>
    <x:t>Motor Controls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</x:si>
  <x:si>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</x:si>
  <x:si>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</x:si>
  <x:si>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</x:si>
  <x:si>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450</x:t>
  </x:si>
  <x:si>
    <x:t>PLCs</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</x:si>
  <x:si>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</x:si>
  <x:si>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</x:si>
  <x:si>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</x:si>
  <x:si>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</x:si>
  <x:si>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</x:si>
  <x:si>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</x:si>
  <x:si>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</x:si>
  <x:si>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</x:si>
  <x:si>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</x:si>
  <x:si>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430</x:t>
  </x:si>
  <x:si>
    <x:t>PLCs: Siemens</x:t>
  </x:si>
  <x:si>
    <x:t>430230</x:t>
  </x:si>
  <x:si>
    <x:t>Siemens PLC Communication 230</x:t>
  </x:si>
  <x:si>
    <x:t>This class provides a comprehensive look at the techniques and devices used by Siemens PLCs to communicate with other devices.</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</x:si>
  <x:si>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</x:si>
  <x:si>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</x:si>
  <x:si>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</x:si>
  <x:si>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</x:si>
  <x:si>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</x:si>
  <x:si>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</x:si>
  <x:si>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</x:si>
  <x:si>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</x:si>
  <x:si>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</x:si>
  <x:si>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</x:si>
  <x:si>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</x:si>
  <x:si>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</x:si>
  <x:si>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</x:si>
  <x:si>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</x:si>
  <x:si>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</x:si>
  <x:si>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</x:si>
  <x:si>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</x:si>
  <x:si>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</x:si>
  <x:si>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</x:si>
  <x:si>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</x:si>
  <x:si>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</x:si>
  <x:si>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</x:si>
  <x:si>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</x:si>
  <x:si>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</x:si>
  <x:si>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</x:si>
  <x:si>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</x:si>
  <x:si>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</x:si>
  <x:si>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</x:si>
  <x:si>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</x:si>
  <x:si>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</x:si>
  <x:si>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</x:si>
  <x:si>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</x:si>
  <x:si>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</x:si>
  <x:si>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</x:si>
  <x:si>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580220</x:t>
  </x:si>
  <x:si>
    <x:t>Rigging Mechanics 220</x:t>
  </x:si>
  <x:si>
    <x:t xml:space="preserve">This class covers the mechanical laws involved in rigging, as well as essential practices for calculating the weight of a load and determining its center of gravity. </x:t>
  </x:si>
  <x:si>
    <x:t>470</x:t>
  </x:si>
  <x:si>
    <x:t>Robotics</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</x:si>
  <x:si>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</x:si>
  <x:si>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</x:si>
  <x:si>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</x:si>
  <x:si>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</x:si>
  <x:si>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</x:si>
  <x:si>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</x:si>
  <x:si>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</x:si>
  <x:si>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</x:si>
  <x:si>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</x:si>
  <x:si>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</x:si>
  <x:si>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</x:si>
  <x:si>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</x:si>
  <x:si>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</x:si>
  <x:si>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</x:si>
  <x:si>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</x:si>
  <x:si>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</x:si>
  <x:si>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</x:si>
  <x:si>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</x:si>
  <x:si>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</x:si>
  <x:si>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</x:si>
  <x:si>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</x:si>
  <x:si>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</x:si>
  <x:si>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</x:si>
  <x:si>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</x:si>
  <x:si>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</x:si>
  <x:si>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</x:si>
  <x:si>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</x:si>
  <x:si>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</x:si>
  <x:si>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</x:si>
  <x:si>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</x:si>
  <x:si>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</x:si>
  <x:si>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</x:si>
  <x:si>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</x:si>
  <x:si>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</x:si>
  <x:si>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</x:si>
  <x:si>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</x:si>
  <x:si>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</x:si>
  <x:si>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</x:si>
  <x:si>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</x:si>
  <x:si>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</x:si>
  <x:si>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</x:si>
  <x:si>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</x:si>
  <x:si>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</x:si>
  <x:si>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</x:si>
  <x:si>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</x:si>
  <x:si>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</x:si>
  <x:si>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</x:si>
  <x:si>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</x:si>
  <x:si>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</x:si>
  <x:si>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</x:si>
  <x:si>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</x:si>
  <x:si>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</x:si>
  <x:si>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</x:si>
  <x:si>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</x:si>
  <x:si>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</x:si>
  <x:si>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</x:si>
  <x:si>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</x:si>
  <x:si>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</x:si>
  <x:si>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</x:si>
  <x:si>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</x:si>
  <x:si>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</x:si>
  <x:si>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</x:si>
  <x:si>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</x:si>
  <x:si>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</x:si>
  <x:si>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</x:si>
  <x:si>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</x:si>
  <x:si>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</x:si>
  <x:si>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</x:si>
  <x:si>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</x:si>
  <x:si>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</x:si>
  <x:si>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</x:si>
  <x:si>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</x:si>
  <x:si>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</x:si>
  <x:si>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</x:si>
  <x:si>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</x:si>
  <x:si>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</x:si>
  <x:si>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</x:si>
  <x:si>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</x:si>
  <x:si>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</x:si>
  <x:si>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</x:si>
  <x:si>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</x:si>
  <x:si>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</x:si>
  <x:si>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</x:si>
  <x:si>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</x:si>
  <x:si>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</x:si>
  <x:si>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</x:si>
  <x:si>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</x:si>
  <x:si>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</x:si>
  <x:si>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</x:si>
  <x:si>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</x:si>
  <x:si>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</x:si>
  <x:si>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</x:si>
  <x:si>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</x:si>
  <x:si>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</x:si>
  <x:si>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</x:si>
  <x:si>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</x:si>
  <x:si>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</x:si>
  <x:si>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</x:si>
  <x:si>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</x:si>
  <x:si>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</x:si>
  <x:si>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</x:si>
  <x:si>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</x:si>
  <x:si>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</x:si>
  <x:si>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</x:si>
  <x:si>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</x:si>
  <x:si>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</x:si>
  <x:si>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</x:si>
  <x:si>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</x:si>
  <x:si>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</x:si>
  <x:si>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</x:si>
  <x:si>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</x:si>
  <x:si>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</x:si>
  <x:si>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</x:si>
  <x:si>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</x:si>
  <x:si>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</x:si>
  <x:si>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</x:si>
  <x:si>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</x:si>
  <x:si>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</x:si>
  <x:si>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</x:si>
  <x:si>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</x:si>
  <x:si>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</x:si>
  <x:si>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950230</x:t>
  </x:si>
  <x:si>
    <x:t>Performance Management and the Law 230</x:t>
  </x:si>
  <x:si>
    <x:t xml:space="preserve">This class covers the basic Federal employment laws that apply to manufacturing.    Includes an Interactive Lab.  </x:t>
  </x:si>
  <x:si>
    <x:t>Welding</x:t>
  </x:si>
  <x:si>
    <x:t>650</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</x:si>
  <x:si>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</x:si>
  <x:si>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</x:si>
  <x:si>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</x:si>
  <x:si>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100</x:t>
  </x:si>
  <x:si>
    <x:t>Workholding</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</x:si>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</x:sst>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51" totalsRowShown="0">
  <x:autoFilter ref="A1:J151"/>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51"/>
  <x:sheetViews>
    <x:sheetView workbookViewId="0"/>
  </x:sheetViews>
  <x:sheetFormatPr defaultRowHeight="15"/>
  <x:cols>
    <x:col min="1" max="1" width="30.282054" style="0" customWidth="1"/>
    <x:col min="2" max="2" width="15.567768" style="0" customWidth="1"/>
    <x:col min="3" max="3" width="9.853482" style="0" customWidth="1"/>
    <x:col min="4" max="4" width="11.710625" style="0" customWidth="1"/>
    <x:col min="5" max="5" width="9.139196" style="0" customWidth="1"/>
    <x:col min="6" max="6" width="35.567768" style="0" customWidth="1"/>
    <x:col min="7" max="7" width="9.567768" style="0" customWidth="1"/>
    <x:col min="8" max="8" width="66.710625"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0" t="s">
        <x:v>18</x:v>
      </x:c>
      <x:c r="J2" s="1">
        <x:f>HYPERLINK("https://integlearn.toolingu.com/classes/introduction-to-additive-manufacturing-111/", "integlearn.toolingu.com/classes/introduction-to-additive-manufacturing-111/")</x:f>
      </x:c>
    </x:row>
    <x:row r="3" spans="1:10">
      <x:c r="A3" s="0" t="s">
        <x:v>10</x:v>
      </x:c>
      <x:c r="B3" s="0" t="s">
        <x:v>11</x:v>
      </x:c>
      <x:c r="C3" s="0" t="s">
        <x:v>12</x:v>
      </x:c>
      <x:c r="D3" s="0" t="s">
        <x:v>13</x:v>
      </x:c>
      <x:c r="E3" s="0" t="s">
        <x:v>14</x:v>
      </x:c>
      <x:c r="F3" s="0" t="s">
        <x:v>15</x:v>
      </x:c>
      <x:c r="G3" s="0" t="s">
        <x:v>19</x:v>
      </x:c>
      <x:c r="H3" s="0" t="s">
        <x:v>20</x:v>
      </x:c>
      <x:c r="I3" s="2" t="s">
        <x:v>21</x:v>
      </x:c>
      <x:c r="J3" s="1">
        <x:f>HYPERLINK("https://integlearn.toolingu.com/classes/the-basic-additive-manufacturing-process-131/", "integlearn.toolingu.com/classes/the-basic-additive-manufacturing-process-131/")</x:f>
      </x:c>
    </x:row>
    <x:row r="4" spans="1:10">
      <x:c r="A4" s="0" t="s">
        <x:v>10</x:v>
      </x:c>
      <x:c r="B4" s="0" t="s">
        <x:v>11</x:v>
      </x:c>
      <x:c r="C4" s="0" t="s">
        <x:v>12</x:v>
      </x:c>
      <x:c r="D4" s="0" t="s">
        <x:v>13</x:v>
      </x:c>
      <x:c r="E4" s="0" t="s">
        <x:v>14</x:v>
      </x:c>
      <x:c r="F4" s="0" t="s">
        <x:v>15</x:v>
      </x:c>
      <x:c r="G4" s="0" t="s">
        <x:v>22</x:v>
      </x:c>
      <x:c r="H4" s="0" t="s">
        <x:v>23</x:v>
      </x:c>
      <x:c r="I4" s="0" t="s">
        <x:v>24</x:v>
      </x:c>
      <x:c r="J4" s="1">
        <x:f>HYPERLINK("https://integlearn.toolingu.com/classes/additive-manufacturing-methods-and-materials-141/", "integlearn.toolingu.com/classes/additive-manufacturing-methods-and-materials-141/")</x:f>
      </x:c>
    </x:row>
    <x:row r="5" spans="1:10">
      <x:c r="A5" s="0" t="s">
        <x:v>10</x:v>
      </x:c>
      <x:c r="B5" s="0" t="s">
        <x:v>25</x:v>
      </x:c>
      <x:c r="C5" s="0" t="s">
        <x:v>12</x:v>
      </x:c>
      <x:c r="D5" s="0" t="s">
        <x:v>13</x:v>
      </x:c>
      <x:c r="E5" s="0" t="s">
        <x:v>14</x:v>
      </x:c>
      <x:c r="F5" s="0" t="s">
        <x:v>15</x:v>
      </x:c>
      <x:c r="G5" s="0" t="s">
        <x:v>26</x:v>
      </x:c>
      <x:c r="H5" s="0" t="s">
        <x:v>27</x:v>
      </x:c>
      <x:c r="I5" s="0" t="s">
        <x:v>28</x:v>
      </x:c>
      <x:c r="J5" s="1">
        <x:f>HYPERLINK("https://integlearn.toolingu.com/classes/design-for-additive-manufacturing-201/", "integlearn.toolingu.com/classes/design-for-additive-manufacturing-201/")</x:f>
      </x:c>
    </x:row>
    <x:row r="6" spans="1:10">
      <x:c r="A6" s="0" t="s">
        <x:v>10</x:v>
      </x:c>
      <x:c r="B6" s="0" t="s">
        <x:v>25</x:v>
      </x:c>
      <x:c r="C6" s="0" t="s">
        <x:v>12</x:v>
      </x:c>
      <x:c r="D6" s="0" t="s">
        <x:v>13</x:v>
      </x:c>
      <x:c r="E6" s="0" t="s">
        <x:v>14</x:v>
      </x:c>
      <x:c r="F6" s="0" t="s">
        <x:v>15</x:v>
      </x:c>
      <x:c r="G6" s="0" t="s">
        <x:v>29</x:v>
      </x:c>
      <x:c r="H6" s="0" t="s">
        <x:v>30</x:v>
      </x:c>
      <x:c r="I6" s="0" t="s">
        <x:v>31</x:v>
      </x:c>
      <x:c r="J6" s="1">
        <x:f>HYPERLINK("https://integlearn.toolingu.com/classes/additive-manufacturing-materials-science-211/", "integlearn.toolingu.com/classes/additive-manufacturing-materials-science-211/")</x:f>
      </x:c>
    </x:row>
    <x:row r="7" spans="1:10">
      <x:c r="A7" s="0" t="s">
        <x:v>10</x:v>
      </x:c>
      <x:c r="B7" s="0" t="s">
        <x:v>25</x:v>
      </x:c>
      <x:c r="C7" s="0" t="s">
        <x:v>12</x:v>
      </x:c>
      <x:c r="D7" s="0" t="s">
        <x:v>13</x:v>
      </x:c>
      <x:c r="E7" s="0" t="s">
        <x:v>14</x:v>
      </x:c>
      <x:c r="F7" s="0" t="s">
        <x:v>15</x:v>
      </x:c>
      <x:c r="G7" s="0" t="s">
        <x:v>32</x:v>
      </x:c>
      <x:c r="H7" s="0" t="s">
        <x:v>33</x:v>
      </x:c>
      <x:c r="I7" s="0" t="s">
        <x:v>34</x:v>
      </x:c>
      <x:c r="J7" s="1">
        <x:f>HYPERLINK("https://integlearn.toolingu.com/classes/additive-manufacturing-as-a-secondary-process-231/", "integlearn.toolingu.com/classes/additive-manufacturing-as-a-secondary-process-231/")</x:f>
      </x:c>
    </x:row>
    <x:row r="8" spans="1:10">
      <x:c r="A8" s="0" t="s">
        <x:v>35</x:v>
      </x:c>
      <x:c r="B8" s="0" t="s">
        <x:v>25</x:v>
      </x:c>
      <x:c r="C8" s="0" t="s">
        <x:v>12</x:v>
      </x:c>
      <x:c r="D8" s="0" t="s">
        <x:v>13</x:v>
      </x:c>
      <x:c r="E8" s="0" t="s">
        <x:v>36</x:v>
      </x:c>
      <x:c r="F8" s="0" t="s">
        <x:v>37</x:v>
      </x:c>
      <x:c r="G8" s="0" t="s">
        <x:v>38</x:v>
      </x:c>
      <x:c r="H8" s="0" t="s">
        <x:v>39</x:v>
      </x:c>
      <x:c r="I8" s="0" t="s">
        <x:v>40</x:v>
      </x:c>
      <x:c r="J8" s="1">
        <x:f>HYPERLINK("https://integlearn.toolingu.com/classes/introduction-to-cnc-machines-201/", "integlearn.toolingu.com/classes/introduction-to-cnc-machines-201/")</x:f>
      </x:c>
    </x:row>
    <x:row r="9" spans="1:10">
      <x:c r="A9" s="0" t="s">
        <x:v>35</x:v>
      </x:c>
      <x:c r="B9" s="0" t="s">
        <x:v>25</x:v>
      </x:c>
      <x:c r="C9" s="0" t="s">
        <x:v>12</x:v>
      </x:c>
      <x:c r="D9" s="0" t="s">
        <x:v>13</x:v>
      </x:c>
      <x:c r="E9" s="0" t="s">
        <x:v>36</x:v>
      </x:c>
      <x:c r="F9" s="0" t="s">
        <x:v>37</x:v>
      </x:c>
      <x:c r="G9" s="0" t="s">
        <x:v>41</x:v>
      </x:c>
      <x:c r="H9" s="0" t="s">
        <x:v>42</x:v>
      </x:c>
      <x:c r="I9" s="0" t="s">
        <x:v>43</x:v>
      </x:c>
      <x:c r="J9" s="1">
        <x:f>HYPERLINK("https://integlearn.toolingu.com/classes/basics-of-the-cnc-lathe-211/", "integlearn.toolingu.com/classes/basics-of-the-cnc-lathe-211/")</x:f>
      </x:c>
    </x:row>
    <x:row r="10" spans="1:10">
      <x:c r="A10" s="0" t="s">
        <x:v>35</x:v>
      </x:c>
      <x:c r="B10" s="0" t="s">
        <x:v>25</x:v>
      </x:c>
      <x:c r="C10" s="0" t="s">
        <x:v>12</x:v>
      </x:c>
      <x:c r="D10" s="0" t="s">
        <x:v>13</x:v>
      </x:c>
      <x:c r="E10" s="0" t="s">
        <x:v>36</x:v>
      </x:c>
      <x:c r="F10" s="0" t="s">
        <x:v>37</x:v>
      </x:c>
      <x:c r="G10" s="0" t="s">
        <x:v>44</x:v>
      </x:c>
      <x:c r="H10" s="0" t="s">
        <x:v>45</x:v>
      </x:c>
      <x:c r="I10" s="0" t="s">
        <x:v>46</x:v>
      </x:c>
      <x:c r="J10" s="1">
        <x:f>HYPERLINK("https://integlearn.toolingu.com/classes/basics-of-the-cnc-mill-212/", "integlearn.toolingu.com/classes/basics-of-the-cnc-mill-212/")</x:f>
      </x:c>
    </x:row>
    <x:row r="11" spans="1:10">
      <x:c r="A11" s="0" t="s">
        <x:v>35</x:v>
      </x:c>
      <x:c r="B11" s="0" t="s">
        <x:v>25</x:v>
      </x:c>
      <x:c r="C11" s="0" t="s">
        <x:v>12</x:v>
      </x:c>
      <x:c r="D11" s="0" t="s">
        <x:v>13</x:v>
      </x:c>
      <x:c r="E11" s="0" t="s">
        <x:v>36</x:v>
      </x:c>
      <x:c r="F11" s="0" t="s">
        <x:v>37</x:v>
      </x:c>
      <x:c r="G11" s="0" t="s">
        <x:v>47</x:v>
      </x:c>
      <x:c r="H11" s="0" t="s">
        <x:v>48</x:v>
      </x:c>
      <x:c r="I11" s="0" t="s">
        <x:v>49</x:v>
      </x:c>
      <x:c r="J11" s="1">
        <x:f>HYPERLINK("https://integlearn.toolingu.com/classes/basics-of-g-code-programming-231/", "integlearn.toolingu.com/classes/basics-of-g-code-programming-231/")</x:f>
      </x:c>
    </x:row>
    <x:row r="12" spans="1:10">
      <x:c r="A12" s="0" t="s">
        <x:v>35</x:v>
      </x:c>
      <x:c r="B12" s="0" t="s">
        <x:v>25</x:v>
      </x:c>
      <x:c r="C12" s="0" t="s">
        <x:v>12</x:v>
      </x:c>
      <x:c r="D12" s="0" t="s">
        <x:v>13</x:v>
      </x:c>
      <x:c r="E12" s="0" t="s">
        <x:v>36</x:v>
      </x:c>
      <x:c r="F12" s="0" t="s">
        <x:v>37</x:v>
      </x:c>
      <x:c r="G12" s="0" t="s">
        <x:v>50</x:v>
      </x:c>
      <x:c r="H12" s="0" t="s">
        <x:v>51</x:v>
      </x:c>
      <x:c r="I12" s="0" t="s">
        <x:v>52</x:v>
      </x:c>
      <x:c r="J12" s="1">
        <x:f>HYPERLINK("https://integlearn.toolingu.com/classes/introduction-to-cad-and-cam-for-machining-241/", "integlearn.toolingu.com/classes/introduction-to-cad-and-cam-for-machining-241/")</x:f>
      </x:c>
    </x:row>
    <x:row r="13" spans="1:10">
      <x:c r="A13" s="0" t="s">
        <x:v>35</x:v>
      </x:c>
      <x:c r="B13" s="0" t="s">
        <x:v>53</x:v>
      </x:c>
      <x:c r="C13" s="0" t="s">
        <x:v>12</x:v>
      </x:c>
      <x:c r="D13" s="0" t="s">
        <x:v>13</x:v>
      </x:c>
      <x:c r="E13" s="0" t="s">
        <x:v>36</x:v>
      </x:c>
      <x:c r="F13" s="0" t="s">
        <x:v>37</x:v>
      </x:c>
      <x:c r="G13" s="0" t="s">
        <x:v>54</x:v>
      </x:c>
      <x:c r="H13" s="0" t="s">
        <x:v>55</x:v>
      </x:c>
      <x:c r="I13" s="0" t="s">
        <x:v>56</x:v>
      </x:c>
      <x:c r="J13" s="1">
        <x:f>HYPERLINK("https://integlearn.toolingu.com/classes/creating-a-cnc-turning-program-301/", "integlearn.toolingu.com/classes/creating-a-cnc-turning-program-301/")</x:f>
      </x:c>
    </x:row>
    <x:row r="14" spans="1:10">
      <x:c r="A14" s="0" t="s">
        <x:v>35</x:v>
      </x:c>
      <x:c r="B14" s="0" t="s">
        <x:v>53</x:v>
      </x:c>
      <x:c r="C14" s="0" t="s">
        <x:v>12</x:v>
      </x:c>
      <x:c r="D14" s="0" t="s">
        <x:v>13</x:v>
      </x:c>
      <x:c r="E14" s="0" t="s">
        <x:v>36</x:v>
      </x:c>
      <x:c r="F14" s="0" t="s">
        <x:v>37</x:v>
      </x:c>
      <x:c r="G14" s="0" t="s">
        <x:v>57</x:v>
      </x:c>
      <x:c r="H14" s="0" t="s">
        <x:v>58</x:v>
      </x:c>
      <x:c r="I14" s="0" t="s">
        <x:v>59</x:v>
      </x:c>
      <x:c r="J14" s="1">
        <x:f>HYPERLINK("https://integlearn.toolingu.com/classes/creating-a-cnc-milling-program-302/", "integlearn.toolingu.com/classes/creating-a-cnc-milling-program-302/")</x:f>
      </x:c>
    </x:row>
    <x:row r="15" spans="1:10">
      <x:c r="A15" s="0" t="s">
        <x:v>35</x:v>
      </x:c>
      <x:c r="B15" s="0" t="s">
        <x:v>53</x:v>
      </x:c>
      <x:c r="C15" s="0" t="s">
        <x:v>12</x:v>
      </x:c>
      <x:c r="D15" s="0" t="s">
        <x:v>13</x:v>
      </x:c>
      <x:c r="E15" s="0" t="s">
        <x:v>36</x:v>
      </x:c>
      <x:c r="F15" s="0" t="s">
        <x:v>37</x:v>
      </x:c>
      <x:c r="G15" s="0" t="s">
        <x:v>60</x:v>
      </x:c>
      <x:c r="H15" s="0" t="s">
        <x:v>61</x:v>
      </x:c>
      <x:c r="I15" s="0" t="s">
        <x:v>62</x:v>
      </x:c>
      <x:c r="J15" s="1">
        <x:f>HYPERLINK("https://integlearn.toolingu.com/classes/canned-cycles-for-the-lathe-321/", "integlearn.toolingu.com/classes/canned-cycles-for-the-lathe-321/")</x:f>
      </x:c>
    </x:row>
    <x:row r="16" spans="1:10">
      <x:c r="A16" s="0" t="s">
        <x:v>35</x:v>
      </x:c>
      <x:c r="B16" s="0" t="s">
        <x:v>53</x:v>
      </x:c>
      <x:c r="C16" s="0" t="s">
        <x:v>12</x:v>
      </x:c>
      <x:c r="D16" s="0" t="s">
        <x:v>13</x:v>
      </x:c>
      <x:c r="E16" s="0" t="s">
        <x:v>36</x:v>
      </x:c>
      <x:c r="F16" s="0" t="s">
        <x:v>37</x:v>
      </x:c>
      <x:c r="G16" s="0" t="s">
        <x:v>63</x:v>
      </x:c>
      <x:c r="H16" s="0" t="s">
        <x:v>64</x:v>
      </x:c>
      <x:c r="I16" s="0" t="s">
        <x:v>65</x:v>
      </x:c>
      <x:c r="J16" s="1">
        <x:f>HYPERLINK("https://integlearn.toolingu.com/classes/canned-cycles-for-the-mill-322/", "integlearn.toolingu.com/classes/canned-cycles-for-the-mill-322/")</x:f>
      </x:c>
    </x:row>
    <x:row r="17" spans="1:10">
      <x:c r="A17" s="0" t="s">
        <x:v>66</x:v>
      </x:c>
      <x:c r="B17" s="0" t="s">
        <x:v>11</x:v>
      </x:c>
      <x:c r="C17" s="0" t="s">
        <x:v>12</x:v>
      </x:c>
      <x:c r="D17" s="0" t="s">
        <x:v>13</x:v>
      </x:c>
      <x:c r="E17" s="0" t="s">
        <x:v>67</x:v>
      </x:c>
      <x:c r="F17" s="0" t="s">
        <x:v>68</x:v>
      </x:c>
      <x:c r="G17" s="0" t="s">
        <x:v>69</x:v>
      </x:c>
      <x:c r="H17" s="0" t="s">
        <x:v>70</x:v>
      </x:c>
      <x:c r="I17" s="0" t="s">
        <x:v>71</x:v>
      </x:c>
      <x:c r="J17" s="1">
        <x:f>HYPERLINK("https://integlearn.toolingu.com/classes/safety-for-composite-processing-115/", "integlearn.toolingu.com/classes/safety-for-composite-processing-115/")</x:f>
      </x:c>
    </x:row>
    <x:row r="18" spans="1:10">
      <x:c r="A18" s="0" t="s">
        <x:v>72</x:v>
      </x:c>
      <x:c r="B18" s="0" t="s">
        <x:v>11</x:v>
      </x:c>
      <x:c r="C18" s="0" t="s">
        <x:v>12</x:v>
      </x:c>
      <x:c r="D18" s="0" t="s">
        <x:v>13</x:v>
      </x:c>
      <x:c r="E18" s="0" t="s">
        <x:v>73</x:v>
      </x:c>
      <x:c r="F18" s="0" t="s">
        <x:v>74</x:v>
      </x:c>
      <x:c r="G18" s="0" t="s">
        <x:v>75</x:v>
      </x:c>
      <x:c r="H18" s="0" t="s">
        <x:v>76</x:v>
      </x:c>
      <x:c r="I18" s="0" t="s">
        <x:v>77</x:v>
      </x:c>
      <x:c r="J18" s="1">
        <x:f>HYPERLINK("https://integlearn.toolingu.com/classes/electrical-units-101/", "integlearn.toolingu.com/classes/electrical-units-101/")</x:f>
      </x:c>
    </x:row>
    <x:row r="19" spans="1:10">
      <x:c r="A19" s="0" t="s">
        <x:v>72</x:v>
      </x:c>
      <x:c r="B19" s="0" t="s">
        <x:v>25</x:v>
      </x:c>
      <x:c r="C19" s="0" t="s">
        <x:v>12</x:v>
      </x:c>
      <x:c r="D19" s="0" t="s">
        <x:v>13</x:v>
      </x:c>
      <x:c r="E19" s="0" t="s">
        <x:v>73</x:v>
      </x:c>
      <x:c r="F19" s="0" t="s">
        <x:v>74</x:v>
      </x:c>
      <x:c r="G19" s="0" t="s">
        <x:v>78</x:v>
      </x:c>
      <x:c r="H19" s="0" t="s">
        <x:v>79</x:v>
      </x:c>
      <x:c r="I19" s="0" t="s">
        <x:v>80</x:v>
      </x:c>
      <x:c r="J19" s="1">
        <x:f>HYPERLINK("https://integlearn.toolingu.com/classes/introduction-to-circuits-201/", "integlearn.toolingu.com/classes/introduction-to-circuits-201/")</x:f>
      </x:c>
    </x:row>
    <x:row r="20" spans="1:10">
      <x:c r="A20" s="0" t="s">
        <x:v>72</x:v>
      </x:c>
      <x:c r="B20" s="0" t="s">
        <x:v>25</x:v>
      </x:c>
      <x:c r="C20" s="0" t="s">
        <x:v>12</x:v>
      </x:c>
      <x:c r="D20" s="0" t="s">
        <x:v>13</x:v>
      </x:c>
      <x:c r="E20" s="0" t="s">
        <x:v>73</x:v>
      </x:c>
      <x:c r="F20" s="0" t="s">
        <x:v>74</x:v>
      </x:c>
      <x:c r="G20" s="0" t="s">
        <x:v>81</x:v>
      </x:c>
      <x:c r="H20" s="0" t="s">
        <x:v>82</x:v>
      </x:c>
      <x:c r="I20" s="0" t="s">
        <x:v>83</x:v>
      </x:c>
      <x:c r="J20" s="1">
        <x:f>HYPERLINK("https://integlearn.toolingu.com/classes/introduction-to-magnetism-211/", "integlearn.toolingu.com/classes/introduction-to-magnetism-211/")</x:f>
      </x:c>
    </x:row>
    <x:row r="21" spans="1:10">
      <x:c r="A21" s="0" t="s">
        <x:v>72</x:v>
      </x:c>
      <x:c r="B21" s="0" t="s">
        <x:v>25</x:v>
      </x:c>
      <x:c r="C21" s="0" t="s">
        <x:v>12</x:v>
      </x:c>
      <x:c r="D21" s="0" t="s">
        <x:v>13</x:v>
      </x:c>
      <x:c r="E21" s="0" t="s">
        <x:v>73</x:v>
      </x:c>
      <x:c r="F21" s="0" t="s">
        <x:v>74</x:v>
      </x:c>
      <x:c r="G21" s="0" t="s">
        <x:v>84</x:v>
      </x:c>
      <x:c r="H21" s="0" t="s">
        <x:v>85</x:v>
      </x:c>
      <x:c r="I21" s="0" t="s">
        <x:v>86</x:v>
      </x:c>
      <x:c r="J21" s="1">
        <x:f>HYPERLINK("https://integlearn.toolingu.com/classes/dc-circuit-components-221/", "integlearn.toolingu.com/classes/dc-circuit-components-221/")</x:f>
      </x:c>
    </x:row>
    <x:row r="22" spans="1:10">
      <x:c r="A22" s="0" t="s">
        <x:v>72</x:v>
      </x:c>
      <x:c r="B22" s="0" t="s">
        <x:v>25</x:v>
      </x:c>
      <x:c r="C22" s="0" t="s">
        <x:v>12</x:v>
      </x:c>
      <x:c r="D22" s="0" t="s">
        <x:v>13</x:v>
      </x:c>
      <x:c r="E22" s="0" t="s">
        <x:v>73</x:v>
      </x:c>
      <x:c r="F22" s="0" t="s">
        <x:v>74</x:v>
      </x:c>
      <x:c r="G22" s="0" t="s">
        <x:v>87</x:v>
      </x:c>
      <x:c r="H22" s="0" t="s">
        <x:v>88</x:v>
      </x:c>
      <x:c r="I22" s="0" t="s">
        <x:v>89</x:v>
      </x:c>
      <x:c r="J22" s="1">
        <x:f>HYPERLINK("https://integlearn.toolingu.com/classes/ac-fundamentals-241/", "integlearn.toolingu.com/classes/ac-fundamentals-241/")</x:f>
      </x:c>
    </x:row>
    <x:row r="23" spans="1:10">
      <x:c r="A23" s="0" t="s">
        <x:v>90</x:v>
      </x:c>
      <x:c r="B23" s="0" t="s">
        <x:v>25</x:v>
      </x:c>
      <x:c r="C23" s="0" t="s">
        <x:v>12</x:v>
      </x:c>
      <x:c r="D23" s="0" t="s">
        <x:v>13</x:v>
      </x:c>
      <x:c r="E23" s="0" t="s">
        <x:v>91</x:v>
      </x:c>
      <x:c r="F23" s="0" t="s">
        <x:v>92</x:v>
      </x:c>
      <x:c r="G23" s="0" t="s">
        <x:v>93</x:v>
      </x:c>
      <x:c r="H23" s="0" t="s">
        <x:v>94</x:v>
      </x:c>
      <x:c r="I23" s="0" t="s">
        <x:v>95</x:v>
      </x:c>
      <x:c r="J23" s="1">
        <x:f>HYPERLINK("https://integlearn.toolingu.com/classes/tools-for-threaded-fasteners-235/", "integlearn.toolingu.com/classes/tools-for-threaded-fasteners-235/")</x:f>
      </x:c>
    </x:row>
    <x:row r="24" spans="1:10">
      <x:c r="A24" s="0" t="s">
        <x:v>72</x:v>
      </x:c>
      <x:c r="B24" s="0" t="s">
        <x:v>25</x:v>
      </x:c>
      <x:c r="C24" s="0" t="s">
        <x:v>12</x:v>
      </x:c>
      <x:c r="D24" s="0" t="s">
        <x:v>13</x:v>
      </x:c>
      <x:c r="E24" s="0" t="s">
        <x:v>96</x:v>
      </x:c>
      <x:c r="F24" s="0" t="s">
        <x:v>97</x:v>
      </x:c>
      <x:c r="G24" s="0" t="s">
        <x:v>98</x:v>
      </x:c>
      <x:c r="H24" s="0" t="s">
        <x:v>99</x:v>
      </x:c>
      <x:c r="I24" s="0" t="s">
        <x:v>100</x:v>
      </x:c>
      <x:c r="J24" s="1">
        <x:f>HYPERLINK("https://integlearn.toolingu.com/classes/the-forces-of-fluid-power-201/", "integlearn.toolingu.com/classes/the-forces-of-fluid-power-201/")</x:f>
      </x:c>
    </x:row>
    <x:row r="25" spans="1:10">
      <x:c r="A25" s="0" t="s">
        <x:v>10</x:v>
      </x:c>
      <x:c r="B25" s="0" t="s">
        <x:v>11</x:v>
      </x:c>
      <x:c r="C25" s="0" t="s">
        <x:v>12</x:v>
      </x:c>
      <x:c r="D25" s="0" t="s">
        <x:v>13</x:v>
      </x:c>
      <x:c r="E25" s="0" t="s">
        <x:v>101</x:v>
      </x:c>
      <x:c r="F25" s="0" t="s">
        <x:v>102</x:v>
      </x:c>
      <x:c r="G25" s="0" t="s">
        <x:v>103</x:v>
      </x:c>
      <x:c r="H25" s="0" t="s">
        <x:v>104</x:v>
      </x:c>
      <x:c r="I25" s="0" t="s">
        <x:v>105</x:v>
      </x:c>
      <x:c r="J25" s="1">
        <x:f>HYPERLINK("https://integlearn.toolingu.com/classes/cybersecurity-for-manufacturing-basics-101/", "integlearn.toolingu.com/classes/cybersecurity-for-manufacturing-basics-101/")</x:f>
      </x:c>
    </x:row>
    <x:row r="26" spans="1:10">
      <x:c r="A26" s="0" t="s">
        <x:v>10</x:v>
      </x:c>
      <x:c r="B26" s="0" t="s">
        <x:v>11</x:v>
      </x:c>
      <x:c r="C26" s="0" t="s">
        <x:v>12</x:v>
      </x:c>
      <x:c r="D26" s="0" t="s">
        <x:v>13</x:v>
      </x:c>
      <x:c r="E26" s="0" t="s">
        <x:v>101</x:v>
      </x:c>
      <x:c r="F26" s="0" t="s">
        <x:v>102</x:v>
      </x:c>
      <x:c r="G26" s="0" t="s">
        <x:v>106</x:v>
      </x:c>
      <x:c r="H26" s="0" t="s">
        <x:v>107</x:v>
      </x:c>
      <x:c r="I26" s="0" t="s">
        <x:v>108</x:v>
      </x:c>
      <x:c r="J26" s="1">
        <x:f>HYPERLINK("https://integlearn.toolingu.com/classes/cybersecurity-for-manufacturing-malware-overview-102/", "integlearn.toolingu.com/classes/cybersecurity-for-manufacturing-malware-overview-102/")</x:f>
      </x:c>
    </x:row>
    <x:row r="27" spans="1:10">
      <x:c r="A27" s="0" t="s">
        <x:v>10</x:v>
      </x:c>
      <x:c r="B27" s="0" t="s">
        <x:v>11</x:v>
      </x:c>
      <x:c r="C27" s="0" t="s">
        <x:v>12</x:v>
      </x:c>
      <x:c r="D27" s="0" t="s">
        <x:v>13</x:v>
      </x:c>
      <x:c r="E27" s="0" t="s">
        <x:v>101</x:v>
      </x:c>
      <x:c r="F27" s="0" t="s">
        <x:v>102</x:v>
      </x:c>
      <x:c r="G27" s="0" t="s">
        <x:v>109</x:v>
      </x:c>
      <x:c r="H27" s="0" t="s">
        <x:v>110</x:v>
      </x:c>
      <x:c r="I27" s="0" t="s">
        <x:v>111</x:v>
      </x:c>
      <x:c r="J27" s="1">
        <x:f>HYPERLINK("https://integlearn.toolingu.com/classes/introduction-to-the-industrial-internet-of-things-111/", "integlearn.toolingu.com/classes/introduction-to-the-industrial-internet-of-things-111/")</x:f>
      </x:c>
    </x:row>
    <x:row r="28" spans="1:10">
      <x:c r="A28" s="0" t="s">
        <x:v>10</x:v>
      </x:c>
      <x:c r="B28" s="0" t="s">
        <x:v>11</x:v>
      </x:c>
      <x:c r="C28" s="0" t="s">
        <x:v>12</x:v>
      </x:c>
      <x:c r="D28" s="0" t="s">
        <x:v>13</x:v>
      </x:c>
      <x:c r="E28" s="0" t="s">
        <x:v>101</x:v>
      </x:c>
      <x:c r="F28" s="0" t="s">
        <x:v>102</x:v>
      </x:c>
      <x:c r="G28" s="0" t="s">
        <x:v>112</x:v>
      </x:c>
      <x:c r="H28" s="0" t="s">
        <x:v>113</x:v>
      </x:c>
      <x:c r="I28" s="0" t="s">
        <x:v>114</x:v>
      </x:c>
      <x:c r="J28" s="1">
        <x:f>HYPERLINK("https://integlearn.toolingu.com/classes/data-collection-fundamentals-121/", "integlearn.toolingu.com/classes/data-collection-fundamentals-121/")</x:f>
      </x:c>
    </x:row>
    <x:row r="29" spans="1:10">
      <x:c r="A29" s="0" t="s">
        <x:v>10</x:v>
      </x:c>
      <x:c r="B29" s="0" t="s">
        <x:v>25</x:v>
      </x:c>
      <x:c r="C29" s="0" t="s">
        <x:v>12</x:v>
      </x:c>
      <x:c r="D29" s="0" t="s">
        <x:v>13</x:v>
      </x:c>
      <x:c r="E29" s="0" t="s">
        <x:v>101</x:v>
      </x:c>
      <x:c r="F29" s="0" t="s">
        <x:v>102</x:v>
      </x:c>
      <x:c r="G29" s="0" t="s">
        <x:v>115</x:v>
      </x:c>
      <x:c r="H29" s="0" t="s">
        <x:v>116</x:v>
      </x:c>
      <x:c r="I29" s="0" t="s">
        <x:v>117</x:v>
      </x:c>
      <x:c r="J29" s="1">
        <x:f>HYPERLINK("https://integlearn.toolingu.com/classes/cybersecurity-for-manufacturing-hacking-overview-201/", "integlearn.toolingu.com/classes/cybersecurity-for-manufacturing-hacking-overview-201/")</x:f>
      </x:c>
    </x:row>
    <x:row r="30" spans="1:10">
      <x:c r="A30" s="0" t="s">
        <x:v>10</x:v>
      </x:c>
      <x:c r="B30" s="0" t="s">
        <x:v>25</x:v>
      </x:c>
      <x:c r="C30" s="0" t="s">
        <x:v>12</x:v>
      </x:c>
      <x:c r="D30" s="0" t="s">
        <x:v>13</x:v>
      </x:c>
      <x:c r="E30" s="0" t="s">
        <x:v>101</x:v>
      </x:c>
      <x:c r="F30" s="0" t="s">
        <x:v>102</x:v>
      </x:c>
      <x:c r="G30" s="0" t="s">
        <x:v>118</x:v>
      </x:c>
      <x:c r="H30" s="0" t="s">
        <x:v>119</x:v>
      </x:c>
      <x:c r="I30" s="0" t="s">
        <x:v>120</x:v>
      </x:c>
      <x:c r="J30" s="1">
        <x:f>HYPERLINK("https://integlearn.toolingu.com/classes/cybersecurity-for-manufacturing-wireless-networks-202/", "integlearn.toolingu.com/classes/cybersecurity-for-manufacturing-wireless-networks-202/")</x:f>
      </x:c>
    </x:row>
    <x:row r="31" spans="1:10">
      <x:c r="A31" s="0" t="s">
        <x:v>10</x:v>
      </x:c>
      <x:c r="B31" s="0" t="s">
        <x:v>25</x:v>
      </x:c>
      <x:c r="C31" s="0" t="s">
        <x:v>12</x:v>
      </x:c>
      <x:c r="D31" s="0" t="s">
        <x:v>13</x:v>
      </x:c>
      <x:c r="E31" s="0" t="s">
        <x:v>101</x:v>
      </x:c>
      <x:c r="F31" s="0" t="s">
        <x:v>102</x:v>
      </x:c>
      <x:c r="G31" s="0" t="s">
        <x:v>121</x:v>
      </x:c>
      <x:c r="H31" s="0" t="s">
        <x:v>122</x:v>
      </x:c>
      <x:c r="I31" s="0" t="s">
        <x:v>123</x:v>
      </x:c>
      <x:c r="J31" s="1">
        <x:f>HYPERLINK("https://integlearn.toolingu.com/classes/introduction-to-digital-twin-241/", "integlearn.toolingu.com/classes/introduction-to-digital-twin-241/")</x:f>
      </x:c>
    </x:row>
    <x:row r="32" spans="1:10">
      <x:c r="A32" s="0" t="s">
        <x:v>10</x:v>
      </x:c>
      <x:c r="B32" s="0" t="s">
        <x:v>25</x:v>
      </x:c>
      <x:c r="C32" s="0" t="s">
        <x:v>12</x:v>
      </x:c>
      <x:c r="D32" s="0" t="s">
        <x:v>13</x:v>
      </x:c>
      <x:c r="E32" s="0" t="s">
        <x:v>101</x:v>
      </x:c>
      <x:c r="F32" s="0" t="s">
        <x:v>102</x:v>
      </x:c>
      <x:c r="G32" s="0" t="s">
        <x:v>124</x:v>
      </x:c>
      <x:c r="H32" s="0" t="s">
        <x:v>125</x:v>
      </x:c>
      <x:c r="I32" s="0" t="s">
        <x:v>126</x:v>
      </x:c>
      <x:c r="J32" s="1">
        <x:f>HYPERLINK("https://integlearn.toolingu.com/classes/introduction-to-digital-thread-242/", "integlearn.toolingu.com/classes/introduction-to-digital-thread-242/")</x:f>
      </x:c>
    </x:row>
    <x:row r="33" spans="1:10">
      <x:c r="A33" s="0" t="s">
        <x:v>127</x:v>
      </x:c>
      <x:c r="B33" s="0" t="s">
        <x:v>11</x:v>
      </x:c>
      <x:c r="C33" s="0" t="s">
        <x:v>12</x:v>
      </x:c>
      <x:c r="D33" s="0" t="s">
        <x:v>13</x:v>
      </x:c>
      <x:c r="E33" s="0" t="s">
        <x:v>128</x:v>
      </x:c>
      <x:c r="F33" s="0" t="s">
        <x:v>129</x:v>
      </x:c>
      <x:c r="G33" s="0" t="s">
        <x:v>130</x:v>
      </x:c>
      <x:c r="H33" s="0" t="s">
        <x:v>131</x:v>
      </x:c>
      <x:c r="I33" s="0" t="s">
        <x:v>132</x:v>
      </x:c>
      <x:c r="J33" s="1">
        <x:f>HYPERLINK("https://integlearn.toolingu.com/classes/basics-of-tolerance-121/", "integlearn.toolingu.com/classes/basics-of-tolerance-121/")</x:f>
      </x:c>
    </x:row>
    <x:row r="34" spans="1:10">
      <x:c r="A34" s="0" t="s">
        <x:v>127</x:v>
      </x:c>
      <x:c r="B34" s="0" t="s">
        <x:v>11</x:v>
      </x:c>
      <x:c r="C34" s="0" t="s">
        <x:v>12</x:v>
      </x:c>
      <x:c r="D34" s="0" t="s">
        <x:v>13</x:v>
      </x:c>
      <x:c r="E34" s="0" t="s">
        <x:v>128</x:v>
      </x:c>
      <x:c r="F34" s="0" t="s">
        <x:v>129</x:v>
      </x:c>
      <x:c r="G34" s="0" t="s">
        <x:v>133</x:v>
      </x:c>
      <x:c r="H34" s="0" t="s">
        <x:v>134</x:v>
      </x:c>
      <x:c r="I34" s="0" t="s">
        <x:v>135</x:v>
      </x:c>
      <x:c r="J34" s="1">
        <x:f>HYPERLINK("https://integlearn.toolingu.com/classes/blueprint-reading-131/", "integlearn.toolingu.com/classes/blueprint-reading-131/")</x:f>
      </x:c>
    </x:row>
    <x:row r="35" spans="1:10">
      <x:c r="A35" s="0" t="s">
        <x:v>127</x:v>
      </x:c>
      <x:c r="B35" s="0" t="s">
        <x:v>11</x:v>
      </x:c>
      <x:c r="C35" s="0" t="s">
        <x:v>12</x:v>
      </x:c>
      <x:c r="D35" s="0" t="s">
        <x:v>13</x:v>
      </x:c>
      <x:c r="E35" s="0" t="s">
        <x:v>128</x:v>
      </x:c>
      <x:c r="F35" s="0" t="s">
        <x:v>129</x:v>
      </x:c>
      <x:c r="G35" s="0" t="s">
        <x:v>136</x:v>
      </x:c>
      <x:c r="H35" s="0" t="s">
        <x:v>137</x:v>
      </x:c>
      <x:c r="I35" s="0" t="s">
        <x:v>138</x:v>
      </x:c>
      <x:c r="J35" s="1">
        <x:f>HYPERLINK("https://integlearn.toolingu.com/classes/basic-measurement-101/", "integlearn.toolingu.com/classes/basic-measurement-101/")</x:f>
      </x:c>
    </x:row>
    <x:row r="36" spans="1:10">
      <x:c r="A36" s="0" t="s">
        <x:v>127</x:v>
      </x:c>
      <x:c r="B36" s="0" t="s">
        <x:v>11</x:v>
      </x:c>
      <x:c r="C36" s="0" t="s">
        <x:v>12</x:v>
      </x:c>
      <x:c r="D36" s="0" t="s">
        <x:v>13</x:v>
      </x:c>
      <x:c r="E36" s="0" t="s">
        <x:v>128</x:v>
      </x:c>
      <x:c r="F36" s="0" t="s">
        <x:v>129</x:v>
      </x:c>
      <x:c r="G36" s="0" t="s">
        <x:v>139</x:v>
      </x:c>
      <x:c r="H36" s="0" t="s">
        <x:v>140</x:v>
      </x:c>
      <x:c r="I36" s="2" t="s">
        <x:v>141</x:v>
      </x:c>
      <x:c r="J36" s="1">
        <x:f>HYPERLINK("https://integlearn.toolingu.com/classes/calibration-fundamentals-111/", "integlearn.toolingu.com/classes/calibration-fundamentals-111/")</x:f>
      </x:c>
    </x:row>
    <x:row r="37" spans="1:10">
      <x:c r="A37" s="0" t="s">
        <x:v>127</x:v>
      </x:c>
      <x:c r="B37" s="0" t="s">
        <x:v>25</x:v>
      </x:c>
      <x:c r="C37" s="0" t="s">
        <x:v>12</x:v>
      </x:c>
      <x:c r="D37" s="0" t="s">
        <x:v>13</x:v>
      </x:c>
      <x:c r="E37" s="0" t="s">
        <x:v>128</x:v>
      </x:c>
      <x:c r="F37" s="0" t="s">
        <x:v>129</x:v>
      </x:c>
      <x:c r="G37" s="0" t="s">
        <x:v>142</x:v>
      </x:c>
      <x:c r="H37" s="0" t="s">
        <x:v>143</x:v>
      </x:c>
      <x:c r="I37" s="0" t="s">
        <x:v>144</x:v>
      </x:c>
      <x:c r="J37" s="1">
        <x:f>HYPERLINK("https://integlearn.toolingu.com/classes/nondestructive-testing-211/", "integlearn.toolingu.com/classes/nondestructive-testing-211/")</x:f>
      </x:c>
    </x:row>
    <x:row r="38" spans="1:10">
      <x:c r="A38" s="0" t="s">
        <x:v>127</x:v>
      </x:c>
      <x:c r="B38" s="0" t="s">
        <x:v>53</x:v>
      </x:c>
      <x:c r="C38" s="0" t="s">
        <x:v>12</x:v>
      </x:c>
      <x:c r="D38" s="0" t="s">
        <x:v>13</x:v>
      </x:c>
      <x:c r="E38" s="0" t="s">
        <x:v>128</x:v>
      </x:c>
      <x:c r="F38" s="0" t="s">
        <x:v>129</x:v>
      </x:c>
      <x:c r="G38" s="0" t="s">
        <x:v>145</x:v>
      </x:c>
      <x:c r="H38" s="0" t="s">
        <x:v>146</x:v>
      </x:c>
      <x:c r="I38" s="2" t="s">
        <x:v>147</x:v>
      </x:c>
      <x:c r="J38" s="1">
        <x:f>HYPERLINK("https://integlearn.toolingu.com/classes/introduction-to-gdt-301/", "integlearn.toolingu.com/classes/introduction-to-gdt-301/")</x:f>
      </x:c>
    </x:row>
    <x:row r="39" spans="1:10">
      <x:c r="A39" s="0" t="s">
        <x:v>127</x:v>
      </x:c>
      <x:c r="B39" s="0" t="s">
        <x:v>53</x:v>
      </x:c>
      <x:c r="C39" s="0" t="s">
        <x:v>12</x:v>
      </x:c>
      <x:c r="D39" s="0" t="s">
        <x:v>13</x:v>
      </x:c>
      <x:c r="E39" s="0" t="s">
        <x:v>128</x:v>
      </x:c>
      <x:c r="F39" s="0" t="s">
        <x:v>129</x:v>
      </x:c>
      <x:c r="G39" s="0" t="s">
        <x:v>148</x:v>
      </x:c>
      <x:c r="H39" s="0" t="s">
        <x:v>149</x:v>
      </x:c>
      <x:c r="I39" s="2" t="s">
        <x:v>150</x:v>
      </x:c>
      <x:c r="J39" s="1">
        <x:f>HYPERLINK("https://integlearn.toolingu.com/classes/major-rules-of-gdt-311/", "integlearn.toolingu.com/classes/major-rules-of-gdt-311/")</x:f>
      </x:c>
    </x:row>
    <x:row r="40" spans="1:10">
      <x:c r="A40" s="0" t="s">
        <x:v>127</x:v>
      </x:c>
      <x:c r="B40" s="0" t="s">
        <x:v>53</x:v>
      </x:c>
      <x:c r="C40" s="0" t="s">
        <x:v>12</x:v>
      </x:c>
      <x:c r="D40" s="0" t="s">
        <x:v>13</x:v>
      </x:c>
      <x:c r="E40" s="0" t="s">
        <x:v>128</x:v>
      </x:c>
      <x:c r="F40" s="0" t="s">
        <x:v>129</x:v>
      </x:c>
      <x:c r="G40" s="0" t="s">
        <x:v>151</x:v>
      </x:c>
      <x:c r="H40" s="0" t="s">
        <x:v>152</x:v>
      </x:c>
      <x:c r="I40" s="0" t="s">
        <x:v>153</x:v>
      </x:c>
      <x:c r="J40" s="1">
        <x:f>HYPERLINK("https://integlearn.toolingu.com/classes/gdt-applications-312/", "integlearn.toolingu.com/classes/gdt-applications-312/")</x:f>
      </x:c>
    </x:row>
    <x:row r="41" spans="1:10">
      <x:c r="A41" s="0" t="s">
        <x:v>127</x:v>
      </x:c>
      <x:c r="B41" s="0" t="s">
        <x:v>53</x:v>
      </x:c>
      <x:c r="C41" s="0" t="s">
        <x:v>12</x:v>
      </x:c>
      <x:c r="D41" s="0" t="s">
        <x:v>13</x:v>
      </x:c>
      <x:c r="E41" s="0" t="s">
        <x:v>128</x:v>
      </x:c>
      <x:c r="F41" s="0" t="s">
        <x:v>129</x:v>
      </x:c>
      <x:c r="G41" s="0" t="s">
        <x:v>154</x:v>
      </x:c>
      <x:c r="H41" s="0" t="s">
        <x:v>155</x:v>
      </x:c>
      <x:c r="I41" s="0" t="s">
        <x:v>156</x:v>
      </x:c>
      <x:c r="J41" s="1">
        <x:f>HYPERLINK("https://integlearn.toolingu.com/classes/inspecting-a-prismatic-part-321/", "integlearn.toolingu.com/classes/inspecting-a-prismatic-part-321/")</x:f>
      </x:c>
    </x:row>
    <x:row r="42" spans="1:10">
      <x:c r="A42" s="0" t="s">
        <x:v>127</x:v>
      </x:c>
      <x:c r="B42" s="0" t="s">
        <x:v>53</x:v>
      </x:c>
      <x:c r="C42" s="0" t="s">
        <x:v>12</x:v>
      </x:c>
      <x:c r="D42" s="0" t="s">
        <x:v>13</x:v>
      </x:c>
      <x:c r="E42" s="0" t="s">
        <x:v>128</x:v>
      </x:c>
      <x:c r="F42" s="0" t="s">
        <x:v>129</x:v>
      </x:c>
      <x:c r="G42" s="0" t="s">
        <x:v>157</x:v>
      </x:c>
      <x:c r="H42" s="0" t="s">
        <x:v>158</x:v>
      </x:c>
      <x:c r="I42" s="0" t="s">
        <x:v>159</x:v>
      </x:c>
      <x:c r="J42" s="1">
        <x:f>HYPERLINK("https://integlearn.toolingu.com/classes/inspecting-a-cylindrical-part-331/", "integlearn.toolingu.com/classes/inspecting-a-cylindrical-part-331/")</x:f>
      </x:c>
    </x:row>
    <x:row r="43" spans="1:10">
      <x:c r="A43" s="0" t="s">
        <x:v>127</x:v>
      </x:c>
      <x:c r="B43" s="0" t="s">
        <x:v>53</x:v>
      </x:c>
      <x:c r="C43" s="0" t="s">
        <x:v>12</x:v>
      </x:c>
      <x:c r="D43" s="0" t="s">
        <x:v>13</x:v>
      </x:c>
      <x:c r="E43" s="0" t="s">
        <x:v>128</x:v>
      </x:c>
      <x:c r="F43" s="0" t="s">
        <x:v>129</x:v>
      </x:c>
      <x:c r="G43" s="0" t="s">
        <x:v>160</x:v>
      </x:c>
      <x:c r="H43" s="0" t="s">
        <x:v>161</x:v>
      </x:c>
      <x:c r="I43" s="0" t="s">
        <x:v>162</x:v>
      </x:c>
      <x:c r="J43" s="1">
        <x:f>HYPERLINK("https://integlearn.toolingu.com/classes/inspecting-with-cmms-361/", "integlearn.toolingu.com/classes/inspecting-with-cmms-361/")</x:f>
      </x:c>
    </x:row>
    <x:row r="44" spans="1:10">
      <x:c r="A44" s="0" t="s">
        <x:v>127</x:v>
      </x:c>
      <x:c r="B44" s="0" t="s">
        <x:v>53</x:v>
      </x:c>
      <x:c r="C44" s="0" t="s">
        <x:v>12</x:v>
      </x:c>
      <x:c r="D44" s="0" t="s">
        <x:v>13</x:v>
      </x:c>
      <x:c r="E44" s="0" t="s">
        <x:v>128</x:v>
      </x:c>
      <x:c r="F44" s="0" t="s">
        <x:v>129</x:v>
      </x:c>
      <x:c r="G44" s="0" t="s">
        <x:v>163</x:v>
      </x:c>
      <x:c r="H44" s="0" t="s">
        <x:v>164</x:v>
      </x:c>
      <x:c r="I44" s="0" t="s">
        <x:v>165</x:v>
      </x:c>
      <x:c r="J44" s="1">
        <x:f>HYPERLINK("https://integlearn.toolingu.com/classes/calibration-and-documentation-371/", "integlearn.toolingu.com/classes/calibration-and-documentation-371/")</x:f>
      </x:c>
    </x:row>
    <x:row r="45" spans="1:10">
      <x:c r="A45" s="0" t="s">
        <x:v>127</x:v>
      </x:c>
      <x:c r="B45" s="0" t="s">
        <x:v>53</x:v>
      </x:c>
      <x:c r="C45" s="0" t="s">
        <x:v>12</x:v>
      </x:c>
      <x:c r="D45" s="0" t="s">
        <x:v>13</x:v>
      </x:c>
      <x:c r="E45" s="0" t="s">
        <x:v>128</x:v>
      </x:c>
      <x:c r="F45" s="0" t="s">
        <x:v>129</x:v>
      </x:c>
      <x:c r="G45" s="0" t="s">
        <x:v>166</x:v>
      </x:c>
      <x:c r="H45" s="0" t="s">
        <x:v>167</x:v>
      </x:c>
      <x:c r="I45" s="0" t="s">
        <x:v>168</x:v>
      </x:c>
      <x:c r="J45" s="1">
        <x:f>HYPERLINK("https://integlearn.toolingu.com/classes/structured-light-3d-scanners-375/", "integlearn.toolingu.com/classes/structured-light-3d-scanners-375/")</x:f>
      </x:c>
    </x:row>
    <x:row r="46" spans="1:10">
      <x:c r="A46" s="0" t="s">
        <x:v>127</x:v>
      </x:c>
      <x:c r="B46" s="0" t="s">
        <x:v>53</x:v>
      </x:c>
      <x:c r="C46" s="0" t="s">
        <x:v>12</x:v>
      </x:c>
      <x:c r="D46" s="0" t="s">
        <x:v>13</x:v>
      </x:c>
      <x:c r="E46" s="0" t="s">
        <x:v>128</x:v>
      </x:c>
      <x:c r="F46" s="0" t="s">
        <x:v>129</x:v>
      </x:c>
      <x:c r="G46" s="0" t="s">
        <x:v>169</x:v>
      </x:c>
      <x:c r="H46" s="0" t="s">
        <x:v>170</x:v>
      </x:c>
      <x:c r="I46" s="0" t="s">
        <x:v>171</x:v>
      </x:c>
      <x:c r="J46" s="1">
        <x:f>HYPERLINK("https://integlearn.toolingu.com/classes/3d-laser-scanners-376/", "integlearn.toolingu.com/classes/3d-laser-scanners-376/")</x:f>
      </x:c>
    </x:row>
    <x:row r="47" spans="1:10">
      <x:c r="A47" s="0" t="s">
        <x:v>127</x:v>
      </x:c>
      <x:c r="B47" s="0" t="s">
        <x:v>53</x:v>
      </x:c>
      <x:c r="C47" s="0" t="s">
        <x:v>12</x:v>
      </x:c>
      <x:c r="D47" s="0" t="s">
        <x:v>13</x:v>
      </x:c>
      <x:c r="E47" s="0" t="s">
        <x:v>128</x:v>
      </x:c>
      <x:c r="F47" s="0" t="s">
        <x:v>129</x:v>
      </x:c>
      <x:c r="G47" s="0" t="s">
        <x:v>172</x:v>
      </x:c>
      <x:c r="H47" s="0" t="s">
        <x:v>173</x:v>
      </x:c>
      <x:c r="I47" s="0" t="s">
        <x:v>174</x:v>
      </x:c>
      <x:c r="J47" s="1">
        <x:f>HYPERLINK("https://integlearn.toolingu.com/classes/in-line-inspection-applications-381/", "integlearn.toolingu.com/classes/in-line-inspection-applications-381/")</x:f>
      </x:c>
    </x:row>
    <x:row r="48" spans="1:10">
      <x:c r="A48" s="0" t="s">
        <x:v>127</x:v>
      </x:c>
      <x:c r="B48" s="0" t="s">
        <x:v>53</x:v>
      </x:c>
      <x:c r="C48" s="0" t="s">
        <x:v>12</x:v>
      </x:c>
      <x:c r="D48" s="0" t="s">
        <x:v>13</x:v>
      </x:c>
      <x:c r="E48" s="0" t="s">
        <x:v>128</x:v>
      </x:c>
      <x:c r="F48" s="0" t="s">
        <x:v>129</x:v>
      </x:c>
      <x:c r="G48" s="0" t="s">
        <x:v>175</x:v>
      </x:c>
      <x:c r="H48" s="0" t="s">
        <x:v>176</x:v>
      </x:c>
      <x:c r="I48" s="0" t="s">
        <x:v>177</x:v>
      </x:c>
      <x:c r="J48" s="1">
        <x:f>HYPERLINK("https://integlearn.toolingu.com/classes/measuring-system-analysis-300/", "integlearn.toolingu.com/classes/measuring-system-analysis-300/")</x:f>
      </x:c>
    </x:row>
    <x:row r="49" spans="1:10">
      <x:c r="A49" s="0" t="s">
        <x:v>127</x:v>
      </x:c>
      <x:c r="B49" s="0" t="s">
        <x:v>11</x:v>
      </x:c>
      <x:c r="C49" s="0" t="s">
        <x:v>12</x:v>
      </x:c>
      <x:c r="D49" s="0" t="s">
        <x:v>13</x:v>
      </x:c>
      <x:c r="E49" s="0" t="s">
        <x:v>178</x:v>
      </x:c>
      <x:c r="F49" s="0" t="s">
        <x:v>179</x:v>
      </x:c>
      <x:c r="G49" s="0" t="s">
        <x:v>180</x:v>
      </x:c>
      <x:c r="H49" s="0" t="s">
        <x:v>181</x:v>
      </x:c>
      <x:c r="I49" s="0" t="s">
        <x:v>182</x:v>
      </x:c>
      <x:c r="J49" s="1">
        <x:f>HYPERLINK("https://integlearn.toolingu.com/classes/lean-manufacturing-overview-101/", "integlearn.toolingu.com/classes/lean-manufacturing-overview-101/")</x:f>
      </x:c>
    </x:row>
    <x:row r="50" spans="1:10">
      <x:c r="A50" s="0" t="s">
        <x:v>127</x:v>
      </x:c>
      <x:c r="B50" s="0" t="s">
        <x:v>11</x:v>
      </x:c>
      <x:c r="C50" s="0" t="s">
        <x:v>12</x:v>
      </x:c>
      <x:c r="D50" s="0" t="s">
        <x:v>13</x:v>
      </x:c>
      <x:c r="E50" s="0" t="s">
        <x:v>178</x:v>
      </x:c>
      <x:c r="F50" s="0" t="s">
        <x:v>179</x:v>
      </x:c>
      <x:c r="G50" s="0" t="s">
        <x:v>183</x:v>
      </x:c>
      <x:c r="H50" s="0" t="s">
        <x:v>184</x:v>
      </x:c>
      <x:c r="I50" s="2" t="s">
        <x:v>185</x:v>
      </x:c>
      <x:c r="J50" s="1">
        <x:f>HYPERLINK("https://integlearn.toolingu.com/classes/total-productive-maintenance-141/", "integlearn.toolingu.com/classes/total-productive-maintenance-141/")</x:f>
      </x:c>
    </x:row>
    <x:row r="51" spans="1:10">
      <x:c r="A51" s="0" t="s">
        <x:v>127</x:v>
      </x:c>
      <x:c r="B51" s="0" t="s">
        <x:v>11</x:v>
      </x:c>
      <x:c r="C51" s="0" t="s">
        <x:v>12</x:v>
      </x:c>
      <x:c r="D51" s="0" t="s">
        <x:v>13</x:v>
      </x:c>
      <x:c r="E51" s="0" t="s">
        <x:v>178</x:v>
      </x:c>
      <x:c r="F51" s="0" t="s">
        <x:v>179</x:v>
      </x:c>
      <x:c r="G51" s="0" t="s">
        <x:v>186</x:v>
      </x:c>
      <x:c r="H51" s="0" t="s">
        <x:v>187</x:v>
      </x:c>
      <x:c r="I51" s="2" t="s">
        <x:v>188</x:v>
      </x:c>
      <x:c r="J51" s="1">
        <x:f>HYPERLINK("https://integlearn.toolingu.com/classes/cell-design-and-pull-systems-161/", "integlearn.toolingu.com/classes/cell-design-and-pull-systems-161/")</x:f>
      </x:c>
    </x:row>
    <x:row r="52" spans="1:10">
      <x:c r="A52" s="0" t="s">
        <x:v>127</x:v>
      </x:c>
      <x:c r="B52" s="0" t="s">
        <x:v>11</x:v>
      </x:c>
      <x:c r="C52" s="0" t="s">
        <x:v>12</x:v>
      </x:c>
      <x:c r="D52" s="0" t="s">
        <x:v>13</x:v>
      </x:c>
      <x:c r="E52" s="0" t="s">
        <x:v>178</x:v>
      </x:c>
      <x:c r="F52" s="0" t="s">
        <x:v>179</x:v>
      </x:c>
      <x:c r="G52" s="0" t="s">
        <x:v>189</x:v>
      </x:c>
      <x:c r="H52" s="0" t="s">
        <x:v>190</x:v>
      </x:c>
      <x:c r="I52" s="2" t="s">
        <x:v>191</x:v>
      </x:c>
      <x:c r="J52" s="1">
        <x:f>HYPERLINK("https://integlearn.toolingu.com/classes/intro-to-six-sigma-171/", "integlearn.toolingu.com/classes/intro-to-six-sigma-171/")</x:f>
      </x:c>
    </x:row>
    <x:row r="53" spans="1:10">
      <x:c r="A53" s="0" t="s">
        <x:v>127</x:v>
      </x:c>
      <x:c r="B53" s="0" t="s">
        <x:v>11</x:v>
      </x:c>
      <x:c r="C53" s="0" t="s">
        <x:v>12</x:v>
      </x:c>
      <x:c r="D53" s="0" t="s">
        <x:v>13</x:v>
      </x:c>
      <x:c r="E53" s="0" t="s">
        <x:v>178</x:v>
      </x:c>
      <x:c r="F53" s="0" t="s">
        <x:v>179</x:v>
      </x:c>
      <x:c r="G53" s="0" t="s">
        <x:v>192</x:v>
      </x:c>
      <x:c r="H53" s="0" t="s">
        <x:v>193</x:v>
      </x:c>
      <x:c r="I53" s="0" t="s">
        <x:v>194</x:v>
      </x:c>
      <x:c r="J53" s="1">
        <x:f>HYPERLINK("https://integlearn.toolingu.com/classes/troubleshooting-181/", "integlearn.toolingu.com/classes/troubleshooting-181/")</x:f>
      </x:c>
    </x:row>
    <x:row r="54" spans="1:10">
      <x:c r="A54" s="0" t="s">
        <x:v>127</x:v>
      </x:c>
      <x:c r="B54" s="0" t="s">
        <x:v>11</x:v>
      </x:c>
      <x:c r="C54" s="0" t="s">
        <x:v>12</x:v>
      </x:c>
      <x:c r="D54" s="0" t="s">
        <x:v>13</x:v>
      </x:c>
      <x:c r="E54" s="0" t="s">
        <x:v>178</x:v>
      </x:c>
      <x:c r="F54" s="0" t="s">
        <x:v>179</x:v>
      </x:c>
      <x:c r="G54" s="0" t="s">
        <x:v>195</x:v>
      </x:c>
      <x:c r="H54" s="0" t="s">
        <x:v>196</x:v>
      </x:c>
      <x:c r="I54" s="0" t="s">
        <x:v>197</x:v>
      </x:c>
      <x:c r="J54" s="1">
        <x:f>HYPERLINK("https://integlearn.toolingu.com/classes/conducting-kaizen-events-191/", "integlearn.toolingu.com/classes/conducting-kaizen-events-191/")</x:f>
      </x:c>
    </x:row>
    <x:row r="55" spans="1:10">
      <x:c r="A55" s="0" t="s">
        <x:v>127</x:v>
      </x:c>
      <x:c r="B55" s="0" t="s">
        <x:v>25</x:v>
      </x:c>
      <x:c r="C55" s="0" t="s">
        <x:v>12</x:v>
      </x:c>
      <x:c r="D55" s="0" t="s">
        <x:v>13</x:v>
      </x:c>
      <x:c r="E55" s="0" t="s">
        <x:v>178</x:v>
      </x:c>
      <x:c r="F55" s="0" t="s">
        <x:v>179</x:v>
      </x:c>
      <x:c r="G55" s="0" t="s">
        <x:v>198</x:v>
      </x:c>
      <x:c r="H55" s="0" t="s">
        <x:v>199</x:v>
      </x:c>
      <x:c r="I55" s="2" t="s">
        <x:v>200</x:v>
      </x:c>
      <x:c r="J55" s="1">
        <x:f>HYPERLINK("https://integlearn.toolingu.com/classes/spc-overview-211/", "integlearn.toolingu.com/classes/spc-overview-211/")</x:f>
      </x:c>
    </x:row>
    <x:row r="56" spans="1:10">
      <x:c r="A56" s="0" t="s">
        <x:v>127</x:v>
      </x:c>
      <x:c r="B56" s="0" t="s">
        <x:v>25</x:v>
      </x:c>
      <x:c r="C56" s="0" t="s">
        <x:v>12</x:v>
      </x:c>
      <x:c r="D56" s="0" t="s">
        <x:v>13</x:v>
      </x:c>
      <x:c r="E56" s="0" t="s">
        <x:v>178</x:v>
      </x:c>
      <x:c r="F56" s="0" t="s">
        <x:v>179</x:v>
      </x:c>
      <x:c r="G56" s="0" t="s">
        <x:v>201</x:v>
      </x:c>
      <x:c r="H56" s="0" t="s">
        <x:v>202</x:v>
      </x:c>
      <x:c r="I56" s="2" t="s">
        <x:v>203</x:v>
      </x:c>
      <x:c r="J56" s="1">
        <x:f>HYPERLINK("https://integlearn.toolingu.com/classes/metrics-for-lean-231/", "integlearn.toolingu.com/classes/metrics-for-lean-231/")</x:f>
      </x:c>
    </x:row>
    <x:row r="57" spans="1:10">
      <x:c r="A57" s="0" t="s">
        <x:v>127</x:v>
      </x:c>
      <x:c r="B57" s="0" t="s">
        <x:v>25</x:v>
      </x:c>
      <x:c r="C57" s="0" t="s">
        <x:v>12</x:v>
      </x:c>
      <x:c r="D57" s="0" t="s">
        <x:v>13</x:v>
      </x:c>
      <x:c r="E57" s="0" t="s">
        <x:v>178</x:v>
      </x:c>
      <x:c r="F57" s="0" t="s">
        <x:v>179</x:v>
      </x:c>
      <x:c r="G57" s="0" t="s">
        <x:v>204</x:v>
      </x:c>
      <x:c r="H57" s="0" t="s">
        <x:v>205</x:v>
      </x:c>
      <x:c r="I57" s="0" t="s">
        <x:v>206</x:v>
      </x:c>
      <x:c r="J57" s="1">
        <x:f>HYPERLINK("https://integlearn.toolingu.com/classes/process-flow-charting-241/", "integlearn.toolingu.com/classes/process-flow-charting-241/")</x:f>
      </x:c>
    </x:row>
    <x:row r="58" spans="1:10">
      <x:c r="A58" s="0" t="s">
        <x:v>127</x:v>
      </x:c>
      <x:c r="B58" s="0" t="s">
        <x:v>25</x:v>
      </x:c>
      <x:c r="C58" s="0" t="s">
        <x:v>12</x:v>
      </x:c>
      <x:c r="D58" s="0" t="s">
        <x:v>13</x:v>
      </x:c>
      <x:c r="E58" s="0" t="s">
        <x:v>178</x:v>
      </x:c>
      <x:c r="F58" s="0" t="s">
        <x:v>179</x:v>
      </x:c>
      <x:c r="G58" s="0" t="s">
        <x:v>207</x:v>
      </x:c>
      <x:c r="H58" s="0" t="s">
        <x:v>208</x:v>
      </x:c>
      <x:c r="I58" s="2" t="s">
        <x:v>209</x:v>
      </x:c>
      <x:c r="J58" s="1">
        <x:f>HYPERLINK("https://integlearn.toolingu.com/classes/strategies-for-setup-reduction-251/", "integlearn.toolingu.com/classes/strategies-for-setup-reduction-251/")</x:f>
      </x:c>
    </x:row>
    <x:row r="59" spans="1:10">
      <x:c r="A59" s="0" t="s">
        <x:v>127</x:v>
      </x:c>
      <x:c r="B59" s="0" t="s">
        <x:v>25</x:v>
      </x:c>
      <x:c r="C59" s="0" t="s">
        <x:v>12</x:v>
      </x:c>
      <x:c r="D59" s="0" t="s">
        <x:v>13</x:v>
      </x:c>
      <x:c r="E59" s="0" t="s">
        <x:v>178</x:v>
      </x:c>
      <x:c r="F59" s="0" t="s">
        <x:v>179</x:v>
      </x:c>
      <x:c r="G59" s="0" t="s">
        <x:v>210</x:v>
      </x:c>
      <x:c r="H59" s="0" t="s">
        <x:v>211</x:v>
      </x:c>
      <x:c r="I59" s="0" t="s">
        <x:v>212</x:v>
      </x:c>
      <x:c r="J59" s="1">
        <x:f>HYPERLINK("https://integlearn.toolingu.com/classes/total-quality-management-overview-261/", "integlearn.toolingu.com/classes/total-quality-management-overview-261/")</x:f>
      </x:c>
    </x:row>
    <x:row r="60" spans="1:10">
      <x:c r="A60" s="0" t="s">
        <x:v>127</x:v>
      </x:c>
      <x:c r="B60" s="0" t="s">
        <x:v>53</x:v>
      </x:c>
      <x:c r="C60" s="0" t="s">
        <x:v>12</x:v>
      </x:c>
      <x:c r="D60" s="0" t="s">
        <x:v>13</x:v>
      </x:c>
      <x:c r="E60" s="0" t="s">
        <x:v>178</x:v>
      </x:c>
      <x:c r="F60" s="0" t="s">
        <x:v>179</x:v>
      </x:c>
      <x:c r="G60" s="0" t="s">
        <x:v>213</x:v>
      </x:c>
      <x:c r="H60" s="0" t="s">
        <x:v>214</x:v>
      </x:c>
      <x:c r="I60" s="0" t="s">
        <x:v>215</x:v>
      </x:c>
      <x:c r="J60" s="1">
        <x:f>HYPERLINK("https://integlearn.toolingu.com/classes/value-stream-mapping-the-current-state-301/", "integlearn.toolingu.com/classes/value-stream-mapping-the-current-state-301/")</x:f>
      </x:c>
    </x:row>
    <x:row r="61" spans="1:10">
      <x:c r="A61" s="0" t="s">
        <x:v>127</x:v>
      </x:c>
      <x:c r="B61" s="0" t="s">
        <x:v>53</x:v>
      </x:c>
      <x:c r="C61" s="0" t="s">
        <x:v>12</x:v>
      </x:c>
      <x:c r="D61" s="0" t="s">
        <x:v>13</x:v>
      </x:c>
      <x:c r="E61" s="0" t="s">
        <x:v>178</x:v>
      </x:c>
      <x:c r="F61" s="0" t="s">
        <x:v>179</x:v>
      </x:c>
      <x:c r="G61" s="0" t="s">
        <x:v>216</x:v>
      </x:c>
      <x:c r="H61" s="0" t="s">
        <x:v>217</x:v>
      </x:c>
      <x:c r="I61" s="0" t="s">
        <x:v>218</x:v>
      </x:c>
      <x:c r="J61" s="1">
        <x:f>HYPERLINK("https://integlearn.toolingu.com/classes/value-stream-mapping-the-future-state-311/", "integlearn.toolingu.com/classes/value-stream-mapping-the-future-state-311/")</x:f>
      </x:c>
    </x:row>
    <x:row r="62" spans="1:10">
      <x:c r="A62" s="0" t="s">
        <x:v>127</x:v>
      </x:c>
      <x:c r="B62" s="0" t="s">
        <x:v>53</x:v>
      </x:c>
      <x:c r="C62" s="0" t="s">
        <x:v>12</x:v>
      </x:c>
      <x:c r="D62" s="0" t="s">
        <x:v>13</x:v>
      </x:c>
      <x:c r="E62" s="0" t="s">
        <x:v>178</x:v>
      </x:c>
      <x:c r="F62" s="0" t="s">
        <x:v>179</x:v>
      </x:c>
      <x:c r="G62" s="0" t="s">
        <x:v>219</x:v>
      </x:c>
      <x:c r="H62" s="0" t="s">
        <x:v>220</x:v>
      </x:c>
      <x:c r="I62" s="0" t="s">
        <x:v>221</x:v>
      </x:c>
      <x:c r="J62" s="1">
        <x:f>HYPERLINK("https://integlearn.toolingu.com/classes/six-sigma-goals-and-tools-310/", "integlearn.toolingu.com/classes/six-sigma-goals-and-tools-310/")</x:f>
      </x:c>
    </x:row>
    <x:row r="63" spans="1:10">
      <x:c r="A63" s="0" t="s">
        <x:v>127</x:v>
      </x:c>
      <x:c r="B63" s="0" t="s">
        <x:v>11</x:v>
      </x:c>
      <x:c r="C63" s="0" t="s">
        <x:v>12</x:v>
      </x:c>
      <x:c r="D63" s="0" t="s">
        <x:v>13</x:v>
      </x:c>
      <x:c r="E63" s="0" t="s">
        <x:v>178</x:v>
      </x:c>
      <x:c r="F63" s="0" t="s">
        <x:v>179</x:v>
      </x:c>
      <x:c r="G63" s="0" t="s">
        <x:v>222</x:v>
      </x:c>
      <x:c r="H63" s="0" t="s">
        <x:v>223</x:v>
      </x:c>
      <x:c r="I63" s="0" t="s">
        <x:v>224</x:v>
      </x:c>
      <x:c r="J63" s="1">
        <x:f>HYPERLINK("https://integlearn.toolingu.com/classes/developing-a-lean-culture-135/", "integlearn.toolingu.com/classes/developing-a-lean-culture-135/")</x:f>
      </x:c>
    </x:row>
    <x:row r="64" spans="1:10">
      <x:c r="A64" s="0" t="s">
        <x:v>127</x:v>
      </x:c>
      <x:c r="B64" s="0" t="s">
        <x:v>11</x:v>
      </x:c>
      <x:c r="C64" s="0" t="s">
        <x:v>12</x:v>
      </x:c>
      <x:c r="D64" s="0" t="s">
        <x:v>13</x:v>
      </x:c>
      <x:c r="E64" s="0" t="s">
        <x:v>178</x:v>
      </x:c>
      <x:c r="F64" s="0" t="s">
        <x:v>179</x:v>
      </x:c>
      <x:c r="G64" s="0" t="s">
        <x:v>225</x:v>
      </x:c>
      <x:c r="H64" s="0" t="s">
        <x:v>226</x:v>
      </x:c>
      <x:c r="I64" s="0" t="s">
        <x:v>227</x:v>
      </x:c>
      <x:c r="J64" s="1">
        <x:f>HYPERLINK("https://integlearn.toolingu.com/classes/continuous-process-improvement-identifying-and-eliminating-waste-125/", "integlearn.toolingu.com/classes/continuous-process-improvement-identifying-and-eliminating-waste-125/")</x:f>
      </x:c>
    </x:row>
    <x:row r="65" spans="1:10">
      <x:c r="A65" s="0" t="s">
        <x:v>127</x:v>
      </x:c>
      <x:c r="B65" s="0" t="s">
        <x:v>25</x:v>
      </x:c>
      <x:c r="C65" s="0" t="s">
        <x:v>12</x:v>
      </x:c>
      <x:c r="D65" s="0" t="s">
        <x:v>13</x:v>
      </x:c>
      <x:c r="E65" s="0" t="s">
        <x:v>178</x:v>
      </x:c>
      <x:c r="F65" s="0" t="s">
        <x:v>179</x:v>
      </x:c>
      <x:c r="G65" s="0" t="s">
        <x:v>228</x:v>
      </x:c>
      <x:c r="H65" s="0" t="s">
        <x:v>229</x:v>
      </x:c>
      <x:c r="I65" s="0" t="s">
        <x:v>230</x:v>
      </x:c>
      <x:c r="J65" s="1">
        <x:f>HYPERLINK("https://integlearn.toolingu.com/classes/management-tools-problem-solving-270/", "integlearn.toolingu.com/classes/management-tools-problem-solving-270/")</x:f>
      </x:c>
    </x:row>
    <x:row r="66" spans="1:10">
      <x:c r="A66" s="0" t="s">
        <x:v>127</x:v>
      </x:c>
      <x:c r="B66" s="0" t="s">
        <x:v>25</x:v>
      </x:c>
      <x:c r="C66" s="0" t="s">
        <x:v>12</x:v>
      </x:c>
      <x:c r="D66" s="0" t="s">
        <x:v>13</x:v>
      </x:c>
      <x:c r="E66" s="0" t="s">
        <x:v>178</x:v>
      </x:c>
      <x:c r="F66" s="0" t="s">
        <x:v>179</x:v>
      </x:c>
      <x:c r="G66" s="0" t="s">
        <x:v>231</x:v>
      </x:c>
      <x:c r="H66" s="0" t="s">
        <x:v>232</x:v>
      </x:c>
      <x:c r="I66" s="0" t="s">
        <x:v>233</x:v>
      </x:c>
      <x:c r="J66" s="1">
        <x:f>HYPERLINK("https://integlearn.toolingu.com/classes/management-tools-product-and-process-design-275/", "integlearn.toolingu.com/classes/management-tools-product-and-process-design-275/")</x:f>
      </x:c>
    </x:row>
    <x:row r="67" spans="1:10">
      <x:c r="A67" s="0" t="s">
        <x:v>127</x:v>
      </x:c>
      <x:c r="B67" s="0" t="s">
        <x:v>53</x:v>
      </x:c>
      <x:c r="C67" s="0" t="s">
        <x:v>12</x:v>
      </x:c>
      <x:c r="D67" s="0" t="s">
        <x:v>13</x:v>
      </x:c>
      <x:c r="E67" s="0" t="s">
        <x:v>178</x:v>
      </x:c>
      <x:c r="F67" s="0" t="s">
        <x:v>179</x:v>
      </x:c>
      <x:c r="G67" s="0" t="s">
        <x:v>234</x:v>
      </x:c>
      <x:c r="H67" s="0" t="s">
        <x:v>235</x:v>
      </x:c>
      <x:c r="I67" s="0" t="s">
        <x:v>236</x:v>
      </x:c>
      <x:c r="J67" s="1">
        <x:f>HYPERLINK("https://integlearn.toolingu.com/classes/measuring-lean-systems-350/", "integlearn.toolingu.com/classes/measuring-lean-systems-350/")</x:f>
      </x:c>
    </x:row>
    <x:row r="68" spans="1:10">
      <x:c r="A68" s="0" t="s">
        <x:v>127</x:v>
      </x:c>
      <x:c r="B68" s="0" t="s">
        <x:v>11</x:v>
      </x:c>
      <x:c r="C68" s="0" t="s">
        <x:v>12</x:v>
      </x:c>
      <x:c r="D68" s="0" t="s">
        <x:v>13</x:v>
      </x:c>
      <x:c r="E68" s="0" t="s">
        <x:v>237</x:v>
      </x:c>
      <x:c r="F68" s="0" t="s">
        <x:v>238</x:v>
      </x:c>
      <x:c r="G68" s="0" t="s">
        <x:v>239</x:v>
      </x:c>
      <x:c r="H68" s="0" t="s">
        <x:v>240</x:v>
      </x:c>
      <x:c r="I68" s="2" t="s">
        <x:v>241</x:v>
      </x:c>
      <x:c r="J68" s="1">
        <x:f>HYPERLINK("https://integlearn.toolingu.com/classes/introduction-to-physical-properties-101/", "integlearn.toolingu.com/classes/introduction-to-physical-properties-101/")</x:f>
      </x:c>
    </x:row>
    <x:row r="69" spans="1:10">
      <x:c r="A69" s="0" t="s">
        <x:v>127</x:v>
      </x:c>
      <x:c r="B69" s="0" t="s">
        <x:v>11</x:v>
      </x:c>
      <x:c r="C69" s="0" t="s">
        <x:v>12</x:v>
      </x:c>
      <x:c r="D69" s="0" t="s">
        <x:v>13</x:v>
      </x:c>
      <x:c r="E69" s="0" t="s">
        <x:v>237</x:v>
      </x:c>
      <x:c r="F69" s="0" t="s">
        <x:v>238</x:v>
      </x:c>
      <x:c r="G69" s="0" t="s">
        <x:v>242</x:v>
      </x:c>
      <x:c r="H69" s="0" t="s">
        <x:v>243</x:v>
      </x:c>
      <x:c r="I69" s="2" t="s">
        <x:v>244</x:v>
      </x:c>
      <x:c r="J69" s="1">
        <x:f>HYPERLINK("https://integlearn.toolingu.com/classes/introduction-to-mechanical-properties-111/", "integlearn.toolingu.com/classes/introduction-to-mechanical-properties-111/")</x:f>
      </x:c>
    </x:row>
    <x:row r="70" spans="1:10">
      <x:c r="A70" s="0" t="s">
        <x:v>127</x:v>
      </x:c>
      <x:c r="B70" s="0" t="s">
        <x:v>11</x:v>
      </x:c>
      <x:c r="C70" s="0" t="s">
        <x:v>12</x:v>
      </x:c>
      <x:c r="D70" s="0" t="s">
        <x:v>13</x:v>
      </x:c>
      <x:c r="E70" s="0" t="s">
        <x:v>237</x:v>
      </x:c>
      <x:c r="F70" s="0" t="s">
        <x:v>238</x:v>
      </x:c>
      <x:c r="G70" s="0" t="s">
        <x:v>245</x:v>
      </x:c>
      <x:c r="H70" s="0" t="s">
        <x:v>246</x:v>
      </x:c>
      <x:c r="I70" s="2" t="s">
        <x:v>247</x:v>
      </x:c>
      <x:c r="J70" s="1">
        <x:f>HYPERLINK("https://integlearn.toolingu.com/classes/introduction-to-metals-121/", "integlearn.toolingu.com/classes/introduction-to-metals-121/")</x:f>
      </x:c>
    </x:row>
    <x:row r="71" spans="1:10">
      <x:c r="A71" s="0" t="s">
        <x:v>127</x:v>
      </x:c>
      <x:c r="B71" s="0" t="s">
        <x:v>11</x:v>
      </x:c>
      <x:c r="C71" s="0" t="s">
        <x:v>12</x:v>
      </x:c>
      <x:c r="D71" s="0" t="s">
        <x:v>13</x:v>
      </x:c>
      <x:c r="E71" s="0" t="s">
        <x:v>237</x:v>
      </x:c>
      <x:c r="F71" s="0" t="s">
        <x:v>238</x:v>
      </x:c>
      <x:c r="G71" s="0" t="s">
        <x:v>248</x:v>
      </x:c>
      <x:c r="H71" s="0" t="s">
        <x:v>249</x:v>
      </x:c>
      <x:c r="I71" s="0" t="s">
        <x:v>250</x:v>
      </x:c>
      <x:c r="J71" s="1">
        <x:f>HYPERLINK("https://integlearn.toolingu.com/classes/introduction-to-plastics-131/", "integlearn.toolingu.com/classes/introduction-to-plastics-131/")</x:f>
      </x:c>
    </x:row>
    <x:row r="72" spans="1:10">
      <x:c r="A72" s="0" t="s">
        <x:v>127</x:v>
      </x:c>
      <x:c r="B72" s="0" t="s">
        <x:v>11</x:v>
      </x:c>
      <x:c r="C72" s="0" t="s">
        <x:v>12</x:v>
      </x:c>
      <x:c r="D72" s="0" t="s">
        <x:v>13</x:v>
      </x:c>
      <x:c r="E72" s="0" t="s">
        <x:v>237</x:v>
      </x:c>
      <x:c r="F72" s="0" t="s">
        <x:v>238</x:v>
      </x:c>
      <x:c r="G72" s="0" t="s">
        <x:v>251</x:v>
      </x:c>
      <x:c r="H72" s="0" t="s">
        <x:v>252</x:v>
      </x:c>
      <x:c r="I72" s="0" t="s">
        <x:v>253</x:v>
      </x:c>
      <x:c r="J72" s="1">
        <x:f>HYPERLINK("https://integlearn.toolingu.com/classes/introduction-to-ceramics-141/", "integlearn.toolingu.com/classes/introduction-to-ceramics-141/")</x:f>
      </x:c>
    </x:row>
    <x:row r="73" spans="1:10">
      <x:c r="A73" s="0" t="s">
        <x:v>127</x:v>
      </x:c>
      <x:c r="B73" s="0" t="s">
        <x:v>11</x:v>
      </x:c>
      <x:c r="C73" s="0" t="s">
        <x:v>12</x:v>
      </x:c>
      <x:c r="D73" s="0" t="s">
        <x:v>13</x:v>
      </x:c>
      <x:c r="E73" s="0" t="s">
        <x:v>237</x:v>
      </x:c>
      <x:c r="F73" s="0" t="s">
        <x:v>238</x:v>
      </x:c>
      <x:c r="G73" s="0" t="s">
        <x:v>254</x:v>
      </x:c>
      <x:c r="H73" s="0" t="s">
        <x:v>255</x:v>
      </x:c>
      <x:c r="I73" s="0" t="s">
        <x:v>256</x:v>
      </x:c>
      <x:c r="J73" s="1">
        <x:f>HYPERLINK("https://integlearn.toolingu.com/classes/introduction-to-composites-151/", "integlearn.toolingu.com/classes/introduction-to-composites-151/")</x:f>
      </x:c>
    </x:row>
    <x:row r="74" spans="1:10">
      <x:c r="A74" s="0" t="s">
        <x:v>127</x:v>
      </x:c>
      <x:c r="B74" s="0" t="s">
        <x:v>25</x:v>
      </x:c>
      <x:c r="C74" s="0" t="s">
        <x:v>12</x:v>
      </x:c>
      <x:c r="D74" s="0" t="s">
        <x:v>13</x:v>
      </x:c>
      <x:c r="E74" s="0" t="s">
        <x:v>237</x:v>
      </x:c>
      <x:c r="F74" s="0" t="s">
        <x:v>238</x:v>
      </x:c>
      <x:c r="G74" s="0" t="s">
        <x:v>257</x:v>
      </x:c>
      <x:c r="H74" s="0" t="s">
        <x:v>258</x:v>
      </x:c>
      <x:c r="I74" s="2" t="s">
        <x:v>259</x:v>
      </x:c>
      <x:c r="J74" s="1">
        <x:f>HYPERLINK("https://integlearn.toolingu.com/classes/classification-of-steel-201/", "integlearn.toolingu.com/classes/classification-of-steel-201/")</x:f>
      </x:c>
    </x:row>
    <x:row r="75" spans="1:10">
      <x:c r="A75" s="0" t="s">
        <x:v>127</x:v>
      </x:c>
      <x:c r="B75" s="0" t="s">
        <x:v>25</x:v>
      </x:c>
      <x:c r="C75" s="0" t="s">
        <x:v>12</x:v>
      </x:c>
      <x:c r="D75" s="0" t="s">
        <x:v>13</x:v>
      </x:c>
      <x:c r="E75" s="0" t="s">
        <x:v>237</x:v>
      </x:c>
      <x:c r="F75" s="0" t="s">
        <x:v>238</x:v>
      </x:c>
      <x:c r="G75" s="0" t="s">
        <x:v>260</x:v>
      </x:c>
      <x:c r="H75" s="0" t="s">
        <x:v>261</x:v>
      </x:c>
      <x:c r="I75" s="2" t="s">
        <x:v>262</x:v>
      </x:c>
      <x:c r="J75" s="1">
        <x:f>HYPERLINK("https://integlearn.toolingu.com/classes/hardness-testing-221/", "integlearn.toolingu.com/classes/hardness-testing-221/")</x:f>
      </x:c>
    </x:row>
    <x:row r="76" spans="1:10">
      <x:c r="A76" s="0" t="s">
        <x:v>127</x:v>
      </x:c>
      <x:c r="B76" s="0" t="s">
        <x:v>25</x:v>
      </x:c>
      <x:c r="C76" s="0" t="s">
        <x:v>12</x:v>
      </x:c>
      <x:c r="D76" s="0" t="s">
        <x:v>13</x:v>
      </x:c>
      <x:c r="E76" s="0" t="s">
        <x:v>237</x:v>
      </x:c>
      <x:c r="F76" s="0" t="s">
        <x:v>238</x:v>
      </x:c>
      <x:c r="G76" s="0" t="s">
        <x:v>263</x:v>
      </x:c>
      <x:c r="H76" s="0" t="s">
        <x:v>264</x:v>
      </x:c>
      <x:c r="I76" s="2" t="s">
        <x:v>265</x:v>
      </x:c>
      <x:c r="J76" s="1">
        <x:f>HYPERLINK("https://integlearn.toolingu.com/classes/ferrous-metals-231/", "integlearn.toolingu.com/classes/ferrous-metals-231/")</x:f>
      </x:c>
    </x:row>
    <x:row r="77" spans="1:10">
      <x:c r="A77" s="0" t="s">
        <x:v>127</x:v>
      </x:c>
      <x:c r="B77" s="0" t="s">
        <x:v>25</x:v>
      </x:c>
      <x:c r="C77" s="0" t="s">
        <x:v>12</x:v>
      </x:c>
      <x:c r="D77" s="0" t="s">
        <x:v>13</x:v>
      </x:c>
      <x:c r="E77" s="0" t="s">
        <x:v>237</x:v>
      </x:c>
      <x:c r="F77" s="0" t="s">
        <x:v>238</x:v>
      </x:c>
      <x:c r="G77" s="0" t="s">
        <x:v>266</x:v>
      </x:c>
      <x:c r="H77" s="0" t="s">
        <x:v>267</x:v>
      </x:c>
      <x:c r="I77" s="2" t="s">
        <x:v>268</x:v>
      </x:c>
      <x:c r="J77" s="1">
        <x:f>HYPERLINK("https://integlearn.toolingu.com/classes/nonferrous-metals-241/", "integlearn.toolingu.com/classes/nonferrous-metals-241/")</x:f>
      </x:c>
    </x:row>
    <x:row r="78" spans="1:10">
      <x:c r="A78" s="0" t="s">
        <x:v>127</x:v>
      </x:c>
      <x:c r="B78" s="0" t="s">
        <x:v>25</x:v>
      </x:c>
      <x:c r="C78" s="0" t="s">
        <x:v>12</x:v>
      </x:c>
      <x:c r="D78" s="0" t="s">
        <x:v>13</x:v>
      </x:c>
      <x:c r="E78" s="0" t="s">
        <x:v>237</x:v>
      </x:c>
      <x:c r="F78" s="0" t="s">
        <x:v>238</x:v>
      </x:c>
      <x:c r="G78" s="0" t="s">
        <x:v>269</x:v>
      </x:c>
      <x:c r="H78" s="0" t="s">
        <x:v>270</x:v>
      </x:c>
      <x:c r="I78" s="0" t="s">
        <x:v>271</x:v>
      </x:c>
      <x:c r="J78" s="1">
        <x:f>HYPERLINK("https://integlearn.toolingu.com/classes/thermoplastics-251/", "integlearn.toolingu.com/classes/thermoplastics-251/")</x:f>
      </x:c>
    </x:row>
    <x:row r="79" spans="1:10">
      <x:c r="A79" s="0" t="s">
        <x:v>127</x:v>
      </x:c>
      <x:c r="B79" s="0" t="s">
        <x:v>25</x:v>
      </x:c>
      <x:c r="C79" s="0" t="s">
        <x:v>12</x:v>
      </x:c>
      <x:c r="D79" s="0" t="s">
        <x:v>13</x:v>
      </x:c>
      <x:c r="E79" s="0" t="s">
        <x:v>237</x:v>
      </x:c>
      <x:c r="F79" s="0" t="s">
        <x:v>238</x:v>
      </x:c>
      <x:c r="G79" s="0" t="s">
        <x:v>272</x:v>
      </x:c>
      <x:c r="H79" s="0" t="s">
        <x:v>273</x:v>
      </x:c>
      <x:c r="I79" s="0" t="s">
        <x:v>274</x:v>
      </x:c>
      <x:c r="J79" s="1">
        <x:f>HYPERLINK("https://integlearn.toolingu.com/classes/thermosets-261/", "integlearn.toolingu.com/classes/thermosets-261/")</x:f>
      </x:c>
    </x:row>
    <x:row r="80" spans="1:10">
      <x:c r="A80" s="0" t="s">
        <x:v>72</x:v>
      </x:c>
      <x:c r="B80" s="0" t="s">
        <x:v>11</x:v>
      </x:c>
      <x:c r="C80" s="0" t="s">
        <x:v>12</x:v>
      </x:c>
      <x:c r="D80" s="0" t="s">
        <x:v>13</x:v>
      </x:c>
      <x:c r="E80" s="0" t="s">
        <x:v>275</x:v>
      </x:c>
      <x:c r="F80" s="0" t="s">
        <x:v>276</x:v>
      </x:c>
      <x:c r="G80" s="0" t="s">
        <x:v>277</x:v>
      </x:c>
      <x:c r="H80" s="0" t="s">
        <x:v>278</x:v>
      </x:c>
      <x:c r="I80" s="0" t="s">
        <x:v>279</x:v>
      </x:c>
      <x:c r="J80" s="1">
        <x:f>HYPERLINK("https://integlearn.toolingu.com/classes/forces-of-machines-121/", "integlearn.toolingu.com/classes/forces-of-machines-121/")</x:f>
      </x:c>
    </x:row>
    <x:row r="81" spans="1:10">
      <x:c r="A81" s="0" t="s">
        <x:v>72</x:v>
      </x:c>
      <x:c r="B81" s="0" t="s">
        <x:v>25</x:v>
      </x:c>
      <x:c r="C81" s="0" t="s">
        <x:v>12</x:v>
      </x:c>
      <x:c r="D81" s="0" t="s">
        <x:v>13</x:v>
      </x:c>
      <x:c r="E81" s="0" t="s">
        <x:v>275</x:v>
      </x:c>
      <x:c r="F81" s="0" t="s">
        <x:v>276</x:v>
      </x:c>
      <x:c r="G81" s="0" t="s">
        <x:v>280</x:v>
      </x:c>
      <x:c r="H81" s="0" t="s">
        <x:v>281</x:v>
      </x:c>
      <x:c r="I81" s="0" t="s">
        <x:v>282</x:v>
      </x:c>
      <x:c r="J81" s="1">
        <x:f>HYPERLINK("https://integlearn.toolingu.com/classes/mechanical-power-variables-202/", "integlearn.toolingu.com/classes/mechanical-power-variables-202/")</x:f>
      </x:c>
    </x:row>
    <x:row r="82" spans="1:10">
      <x:c r="A82" s="0" t="s">
        <x:v>35</x:v>
      </x:c>
      <x:c r="B82" s="0" t="s">
        <x:v>11</x:v>
      </x:c>
      <x:c r="C82" s="0" t="s">
        <x:v>12</x:v>
      </x:c>
      <x:c r="D82" s="0" t="s">
        <x:v>13</x:v>
      </x:c>
      <x:c r="E82" s="0" t="s">
        <x:v>283</x:v>
      </x:c>
      <x:c r="F82" s="0" t="s">
        <x:v>284</x:v>
      </x:c>
      <x:c r="G82" s="0" t="s">
        <x:v>285</x:v>
      </x:c>
      <x:c r="H82" s="0" t="s">
        <x:v>286</x:v>
      </x:c>
      <x:c r="I82" s="0" t="s">
        <x:v>287</x:v>
      </x:c>
      <x:c r="J82" s="1">
        <x:f>HYPERLINK("https://integlearn.toolingu.com/classes/cutting-processes-111/", "integlearn.toolingu.com/classes/cutting-processes-111/")</x:f>
      </x:c>
    </x:row>
    <x:row r="83" spans="1:10">
      <x:c r="A83" s="0" t="s">
        <x:v>35</x:v>
      </x:c>
      <x:c r="B83" s="0" t="s">
        <x:v>11</x:v>
      </x:c>
      <x:c r="C83" s="0" t="s">
        <x:v>12</x:v>
      </x:c>
      <x:c r="D83" s="0" t="s">
        <x:v>13</x:v>
      </x:c>
      <x:c r="E83" s="0" t="s">
        <x:v>283</x:v>
      </x:c>
      <x:c r="F83" s="0" t="s">
        <x:v>284</x:v>
      </x:c>
      <x:c r="G83" s="0" t="s">
        <x:v>288</x:v>
      </x:c>
      <x:c r="H83" s="0" t="s">
        <x:v>289</x:v>
      </x:c>
      <x:c r="I83" s="0" t="s">
        <x:v>290</x:v>
      </x:c>
      <x:c r="J83" s="1">
        <x:f>HYPERLINK("https://integlearn.toolingu.com/classes/safety-for-metal-cutting-101/", "integlearn.toolingu.com/classes/safety-for-metal-cutting-101/")</x:f>
      </x:c>
    </x:row>
    <x:row r="84" spans="1:10">
      <x:c r="A84" s="0" t="s">
        <x:v>35</x:v>
      </x:c>
      <x:c r="B84" s="0" t="s">
        <x:v>11</x:v>
      </x:c>
      <x:c r="C84" s="0" t="s">
        <x:v>12</x:v>
      </x:c>
      <x:c r="D84" s="0" t="s">
        <x:v>13</x:v>
      </x:c>
      <x:c r="E84" s="0" t="s">
        <x:v>283</x:v>
      </x:c>
      <x:c r="F84" s="0" t="s">
        <x:v>284</x:v>
      </x:c>
      <x:c r="G84" s="0" t="s">
        <x:v>291</x:v>
      </x:c>
      <x:c r="H84" s="0" t="s">
        <x:v>292</x:v>
      </x:c>
      <x:c r="I84" s="0" t="s">
        <x:v>293</x:v>
      </x:c>
      <x:c r="J84" s="1">
        <x:f>HYPERLINK("https://integlearn.toolingu.com/classes/overview-of-machine-tools-121/", "integlearn.toolingu.com/classes/overview-of-machine-tools-121/")</x:f>
      </x:c>
    </x:row>
    <x:row r="85" spans="1:10">
      <x:c r="A85" s="0" t="s">
        <x:v>35</x:v>
      </x:c>
      <x:c r="B85" s="0" t="s">
        <x:v>53</x:v>
      </x:c>
      <x:c r="C85" s="0" t="s">
        <x:v>12</x:v>
      </x:c>
      <x:c r="D85" s="0" t="s">
        <x:v>13</x:v>
      </x:c>
      <x:c r="E85" s="0" t="s">
        <x:v>283</x:v>
      </x:c>
      <x:c r="F85" s="0" t="s">
        <x:v>284</x:v>
      </x:c>
      <x:c r="G85" s="0" t="s">
        <x:v>294</x:v>
      </x:c>
      <x:c r="H85" s="0" t="s">
        <x:v>295</x:v>
      </x:c>
      <x:c r="I85" s="0" t="s">
        <x:v>296</x:v>
      </x:c>
      <x:c r="J85" s="1">
        <x:f>HYPERLINK("https://integlearn.toolingu.com/classes/cutting-tool-materials-321/", "integlearn.toolingu.com/classes/cutting-tool-materials-321/")</x:f>
      </x:c>
    </x:row>
    <x:row r="86" spans="1:10">
      <x:c r="A86" s="0" t="s">
        <x:v>35</x:v>
      </x:c>
      <x:c r="B86" s="0" t="s">
        <x:v>53</x:v>
      </x:c>
      <x:c r="C86" s="0" t="s">
        <x:v>12</x:v>
      </x:c>
      <x:c r="D86" s="0" t="s">
        <x:v>13</x:v>
      </x:c>
      <x:c r="E86" s="0" t="s">
        <x:v>283</x:v>
      </x:c>
      <x:c r="F86" s="0" t="s">
        <x:v>284</x:v>
      </x:c>
      <x:c r="G86" s="0" t="s">
        <x:v>297</x:v>
      </x:c>
      <x:c r="H86" s="0" t="s">
        <x:v>298</x:v>
      </x:c>
      <x:c r="I86" s="0" t="s">
        <x:v>299</x:v>
      </x:c>
      <x:c r="J86" s="1">
        <x:f>HYPERLINK("https://integlearn.toolingu.com/classes/carbide-grade-selection-331/", "integlearn.toolingu.com/classes/carbide-grade-selection-331/")</x:f>
      </x:c>
    </x:row>
    <x:row r="87" spans="1:10">
      <x:c r="A87" s="0" t="s">
        <x:v>35</x:v>
      </x:c>
      <x:c r="B87" s="0" t="s">
        <x:v>53</x:v>
      </x:c>
      <x:c r="C87" s="0" t="s">
        <x:v>12</x:v>
      </x:c>
      <x:c r="D87" s="0" t="s">
        <x:v>13</x:v>
      </x:c>
      <x:c r="E87" s="0" t="s">
        <x:v>283</x:v>
      </x:c>
      <x:c r="F87" s="0" t="s">
        <x:v>284</x:v>
      </x:c>
      <x:c r="G87" s="0" t="s">
        <x:v>300</x:v>
      </x:c>
      <x:c r="H87" s="0" t="s">
        <x:v>301</x:v>
      </x:c>
      <x:c r="I87" s="0" t="s">
        <x:v>302</x:v>
      </x:c>
      <x:c r="J87" s="1">
        <x:f>HYPERLINK("https://integlearn.toolingu.com/classes/ansi-insert-selection-341/", "integlearn.toolingu.com/classes/ansi-insert-selection-341/")</x:f>
      </x:c>
    </x:row>
    <x:row r="88" spans="1:10">
      <x:c r="A88" s="0" t="s">
        <x:v>35</x:v>
      </x:c>
      <x:c r="B88" s="0" t="s">
        <x:v>53</x:v>
      </x:c>
      <x:c r="C88" s="0" t="s">
        <x:v>12</x:v>
      </x:c>
      <x:c r="D88" s="0" t="s">
        <x:v>13</x:v>
      </x:c>
      <x:c r="E88" s="0" t="s">
        <x:v>283</x:v>
      </x:c>
      <x:c r="F88" s="0" t="s">
        <x:v>284</x:v>
      </x:c>
      <x:c r="G88" s="0" t="s">
        <x:v>303</x:v>
      </x:c>
      <x:c r="H88" s="0" t="s">
        <x:v>304</x:v>
      </x:c>
      <x:c r="I88" s="0" t="s">
        <x:v>305</x:v>
      </x:c>
      <x:c r="J88" s="1">
        <x:f>HYPERLINK("https://integlearn.toolingu.com/classes/advanced-tool-materials-345/", "integlearn.toolingu.com/classes/advanced-tool-materials-345/")</x:f>
      </x:c>
    </x:row>
    <x:row r="89" spans="1:10">
      <x:c r="A89" s="0" t="s">
        <x:v>35</x:v>
      </x:c>
      <x:c r="B89" s="0" t="s">
        <x:v>53</x:v>
      </x:c>
      <x:c r="C89" s="0" t="s">
        <x:v>12</x:v>
      </x:c>
      <x:c r="D89" s="0" t="s">
        <x:v>13</x:v>
      </x:c>
      <x:c r="E89" s="0" t="s">
        <x:v>283</x:v>
      </x:c>
      <x:c r="F89" s="0" t="s">
        <x:v>284</x:v>
      </x:c>
      <x:c r="G89" s="0" t="s">
        <x:v>306</x:v>
      </x:c>
      <x:c r="H89" s="0" t="s">
        <x:v>307</x:v>
      </x:c>
      <x:c r="I89" s="0" t="s">
        <x:v>308</x:v>
      </x:c>
      <x:c r="J89" s="1">
        <x:f>HYPERLINK("https://integlearn.toolingu.com/classes/lathe-tool-geometry-351/", "integlearn.toolingu.com/classes/lathe-tool-geometry-351/")</x:f>
      </x:c>
    </x:row>
    <x:row r="90" spans="1:10">
      <x:c r="A90" s="0" t="s">
        <x:v>35</x:v>
      </x:c>
      <x:c r="B90" s="0" t="s">
        <x:v>53</x:v>
      </x:c>
      <x:c r="C90" s="0" t="s">
        <x:v>12</x:v>
      </x:c>
      <x:c r="D90" s="0" t="s">
        <x:v>13</x:v>
      </x:c>
      <x:c r="E90" s="0" t="s">
        <x:v>283</x:v>
      </x:c>
      <x:c r="F90" s="0" t="s">
        <x:v>284</x:v>
      </x:c>
      <x:c r="G90" s="0" t="s">
        <x:v>309</x:v>
      </x:c>
      <x:c r="H90" s="0" t="s">
        <x:v>310</x:v>
      </x:c>
      <x:c r="I90" s="0" t="s">
        <x:v>311</x:v>
      </x:c>
      <x:c r="J90" s="1">
        <x:f>HYPERLINK("https://integlearn.toolingu.com/classes/mill-tool-geometry-361/", "integlearn.toolingu.com/classes/mill-tool-geometry-361/")</x:f>
      </x:c>
    </x:row>
    <x:row r="91" spans="1:10">
      <x:c r="A91" s="0" t="s">
        <x:v>35</x:v>
      </x:c>
      <x:c r="B91" s="0" t="s">
        <x:v>53</x:v>
      </x:c>
      <x:c r="C91" s="0" t="s">
        <x:v>12</x:v>
      </x:c>
      <x:c r="D91" s="0" t="s">
        <x:v>13</x:v>
      </x:c>
      <x:c r="E91" s="0" t="s">
        <x:v>283</x:v>
      </x:c>
      <x:c r="F91" s="0" t="s">
        <x:v>284</x:v>
      </x:c>
      <x:c r="G91" s="0" t="s">
        <x:v>312</x:v>
      </x:c>
      <x:c r="H91" s="0" t="s">
        <x:v>313</x:v>
      </x:c>
      <x:c r="I91" s="0" t="s">
        <x:v>314</x:v>
      </x:c>
      <x:c r="J91" s="1">
        <x:f>HYPERLINK("https://integlearn.toolingu.com/classes/drill-tool-geometry-371/", "integlearn.toolingu.com/classes/drill-tool-geometry-371/")</x:f>
      </x:c>
    </x:row>
    <x:row r="92" spans="1:10">
      <x:c r="A92" s="0" t="s">
        <x:v>35</x:v>
      </x:c>
      <x:c r="B92" s="0" t="s">
        <x:v>53</x:v>
      </x:c>
      <x:c r="C92" s="0" t="s">
        <x:v>12</x:v>
      </x:c>
      <x:c r="D92" s="0" t="s">
        <x:v>13</x:v>
      </x:c>
      <x:c r="E92" s="0" t="s">
        <x:v>283</x:v>
      </x:c>
      <x:c r="F92" s="0" t="s">
        <x:v>284</x:v>
      </x:c>
      <x:c r="G92" s="0" t="s">
        <x:v>315</x:v>
      </x:c>
      <x:c r="H92" s="0" t="s">
        <x:v>316</x:v>
      </x:c>
      <x:c r="I92" s="0" t="s">
        <x:v>317</x:v>
      </x:c>
      <x:c r="J92" s="1">
        <x:f>HYPERLINK("https://integlearn.toolingu.com/classes/optimizing-tool-life-and-process-381/", "integlearn.toolingu.com/classes/optimizing-tool-life-and-process-381/")</x:f>
      </x:c>
    </x:row>
    <x:row r="93" spans="1:10">
      <x:c r="A93" s="0" t="s">
        <x:v>35</x:v>
      </x:c>
      <x:c r="B93" s="0" t="s">
        <x:v>53</x:v>
      </x:c>
      <x:c r="C93" s="0" t="s">
        <x:v>12</x:v>
      </x:c>
      <x:c r="D93" s="0" t="s">
        <x:v>13</x:v>
      </x:c>
      <x:c r="E93" s="0" t="s">
        <x:v>283</x:v>
      </x:c>
      <x:c r="F93" s="0" t="s">
        <x:v>284</x:v>
      </x:c>
      <x:c r="G93" s="0" t="s">
        <x:v>318</x:v>
      </x:c>
      <x:c r="H93" s="0" t="s">
        <x:v>319</x:v>
      </x:c>
      <x:c r="I93" s="0" t="s">
        <x:v>320</x:v>
      </x:c>
      <x:c r="J93" s="1">
        <x:f>HYPERLINK("https://integlearn.toolingu.com/classes/impact-of-workpiece-materials-391/", "integlearn.toolingu.com/classes/impact-of-workpiece-materials-391/")</x:f>
      </x:c>
    </x:row>
    <x:row r="94" spans="1:10">
      <x:c r="A94" s="0" t="s">
        <x:v>72</x:v>
      </x:c>
      <x:c r="B94" s="0" t="s">
        <x:v>53</x:v>
      </x:c>
      <x:c r="C94" s="0" t="s">
        <x:v>12</x:v>
      </x:c>
      <x:c r="D94" s="0" t="s">
        <x:v>13</x:v>
      </x:c>
      <x:c r="E94" s="0" t="s">
        <x:v>321</x:v>
      </x:c>
      <x:c r="F94" s="0" t="s">
        <x:v>322</x:v>
      </x:c>
      <x:c r="G94" s="0" t="s">
        <x:v>323</x:v>
      </x:c>
      <x:c r="H94" s="0" t="s">
        <x:v>324</x:v>
      </x:c>
      <x:c r="I94" s="0" t="s">
        <x:v>325</x:v>
      </x:c>
      <x:c r="J94" s="1">
        <x:f>HYPERLINK("https://integlearn.toolingu.com/classes/mechanical-maintenance-for-motor-drive-systems-349/", "integlearn.toolingu.com/classes/mechanical-maintenance-for-motor-drive-systems-349/")</x:f>
      </x:c>
    </x:row>
    <x:row r="95" spans="1:10">
      <x:c r="A95" s="0" t="s">
        <x:v>72</x:v>
      </x:c>
      <x:c r="B95" s="0" t="s">
        <x:v>25</x:v>
      </x:c>
      <x:c r="C95" s="0" t="s">
        <x:v>12</x:v>
      </x:c>
      <x:c r="D95" s="0" t="s">
        <x:v>13</x:v>
      </x:c>
      <x:c r="E95" s="0" t="s">
        <x:v>326</x:v>
      </x:c>
      <x:c r="F95" s="0" t="s">
        <x:v>327</x:v>
      </x:c>
      <x:c r="G95" s="0" t="s">
        <x:v>328</x:v>
      </x:c>
      <x:c r="H95" s="0" t="s">
        <x:v>329</x:v>
      </x:c>
      <x:c r="I95" s="0" t="s">
        <x:v>330</x:v>
      </x:c>
      <x:c r="J95" s="1">
        <x:f>HYPERLINK("https://integlearn.toolingu.com/classes/hardware-for-plcs-211/", "integlearn.toolingu.com/classes/hardware-for-plcs-211/")</x:f>
      </x:c>
    </x:row>
    <x:row r="96" spans="1:10">
      <x:c r="A96" s="0" t="s">
        <x:v>72</x:v>
      </x:c>
      <x:c r="B96" s="0" t="s">
        <x:v>25</x:v>
      </x:c>
      <x:c r="C96" s="0" t="s">
        <x:v>12</x:v>
      </x:c>
      <x:c r="D96" s="0" t="s">
        <x:v>13</x:v>
      </x:c>
      <x:c r="E96" s="0" t="s">
        <x:v>326</x:v>
      </x:c>
      <x:c r="F96" s="0" t="s">
        <x:v>327</x:v>
      </x:c>
      <x:c r="G96" s="0" t="s">
        <x:v>331</x:v>
      </x:c>
      <x:c r="H96" s="0" t="s">
        <x:v>332</x:v>
      </x:c>
      <x:c r="I96" s="0" t="s">
        <x:v>333</x:v>
      </x:c>
      <x:c r="J96" s="1">
        <x:f>HYPERLINK("https://integlearn.toolingu.com/classes/basics-of-ladder-logic-221/", "integlearn.toolingu.com/classes/basics-of-ladder-logic-221/")</x:f>
      </x:c>
    </x:row>
    <x:row r="97" spans="1:10">
      <x:c r="A97" s="0" t="s">
        <x:v>72</x:v>
      </x:c>
      <x:c r="B97" s="0" t="s">
        <x:v>25</x:v>
      </x:c>
      <x:c r="C97" s="0" t="s">
        <x:v>12</x:v>
      </x:c>
      <x:c r="D97" s="0" t="s">
        <x:v>13</x:v>
      </x:c>
      <x:c r="E97" s="0" t="s">
        <x:v>326</x:v>
      </x:c>
      <x:c r="F97" s="0" t="s">
        <x:v>327</x:v>
      </x:c>
      <x:c r="G97" s="0" t="s">
        <x:v>334</x:v>
      </x:c>
      <x:c r="H97" s="0" t="s">
        <x:v>335</x:v>
      </x:c>
      <x:c r="I97" s="0" t="s">
        <x:v>336</x:v>
      </x:c>
      <x:c r="J97" s="1">
        <x:f>HYPERLINK("https://integlearn.toolingu.com/classes/networking-for-plcs-261/", "integlearn.toolingu.com/classes/networking-for-plcs-261/")</x:f>
      </x:c>
    </x:row>
    <x:row r="98" spans="1:10">
      <x:c r="A98" s="0" t="s">
        <x:v>72</x:v>
      </x:c>
      <x:c r="B98" s="0" t="s">
        <x:v>25</x:v>
      </x:c>
      <x:c r="C98" s="0" t="s">
        <x:v>12</x:v>
      </x:c>
      <x:c r="D98" s="0" t="s">
        <x:v>13</x:v>
      </x:c>
      <x:c r="E98" s="0" t="s">
        <x:v>337</x:v>
      </x:c>
      <x:c r="F98" s="0" t="s">
        <x:v>338</x:v>
      </x:c>
      <x:c r="G98" s="0" t="s">
        <x:v>339</x:v>
      </x:c>
      <x:c r="H98" s="0" t="s">
        <x:v>340</x:v>
      </x:c>
      <x:c r="I98" s="0" t="s">
        <x:v>341</x:v>
      </x:c>
      <x:c r="J98" s="1">
        <x:f>HYPERLINK("https://integlearn.toolingu.com/classes/siemens-plc-communication-230/", "integlearn.toolingu.com/classes/siemens-plc-communication-230/")</x:f>
      </x:c>
    </x:row>
    <x:row r="99" spans="1:10">
      <x:c r="A99" s="0" t="s">
        <x:v>127</x:v>
      </x:c>
      <x:c r="B99" s="0" t="s">
        <x:v>11</x:v>
      </x:c>
      <x:c r="C99" s="0" t="s">
        <x:v>12</x:v>
      </x:c>
      <x:c r="D99" s="0" t="s">
        <x:v>13</x:v>
      </x:c>
      <x:c r="E99" s="0" t="s">
        <x:v>342</x:v>
      </x:c>
      <x:c r="F99" s="0" t="s">
        <x:v>343</x:v>
      </x:c>
      <x:c r="G99" s="0" t="s">
        <x:v>344</x:v>
      </x:c>
      <x:c r="H99" s="0" t="s">
        <x:v>345</x:v>
      </x:c>
      <x:c r="I99" s="0" t="s">
        <x:v>346</x:v>
      </x:c>
      <x:c r="J99" s="1">
        <x:f>HYPERLINK("https://integlearn.toolingu.com/classes/quality-overview-111/", "integlearn.toolingu.com/classes/quality-overview-111/")</x:f>
      </x:c>
    </x:row>
    <x:row r="100" spans="1:10">
      <x:c r="A100" s="0" t="s">
        <x:v>127</x:v>
      </x:c>
      <x:c r="B100" s="0" t="s">
        <x:v>11</x:v>
      </x:c>
      <x:c r="C100" s="0" t="s">
        <x:v>12</x:v>
      </x:c>
      <x:c r="D100" s="0" t="s">
        <x:v>13</x:v>
      </x:c>
      <x:c r="E100" s="0" t="s">
        <x:v>342</x:v>
      </x:c>
      <x:c r="F100" s="0" t="s">
        <x:v>343</x:v>
      </x:c>
      <x:c r="G100" s="0" t="s">
        <x:v>347</x:v>
      </x:c>
      <x:c r="H100" s="0" t="s">
        <x:v>348</x:v>
      </x:c>
      <x:c r="I100" s="2" t="s">
        <x:v>349</x:v>
      </x:c>
      <x:c r="J100" s="1">
        <x:f>HYPERLINK("https://integlearn.toolingu.com/classes/approaches-to-maintenance-131/", "integlearn.toolingu.com/classes/approaches-to-maintenance-131/")</x:f>
      </x:c>
    </x:row>
    <x:row r="101" spans="1:10">
      <x:c r="A101" s="0" t="s">
        <x:v>127</x:v>
      </x:c>
      <x:c r="B101" s="0" t="s">
        <x:v>25</x:v>
      </x:c>
      <x:c r="C101" s="0" t="s">
        <x:v>12</x:v>
      </x:c>
      <x:c r="D101" s="0" t="s">
        <x:v>13</x:v>
      </x:c>
      <x:c r="E101" s="0" t="s">
        <x:v>342</x:v>
      </x:c>
      <x:c r="F101" s="0" t="s">
        <x:v>343</x:v>
      </x:c>
      <x:c r="G101" s="0" t="s">
        <x:v>350</x:v>
      </x:c>
      <x:c r="H101" s="0" t="s">
        <x:v>351</x:v>
      </x:c>
      <x:c r="I101" s="0" t="s">
        <x:v>352</x:v>
      </x:c>
      <x:c r="J101" s="1">
        <x:f>HYPERLINK("https://integlearn.toolingu.com/classes/conducting-an-internal-audit-201/", "integlearn.toolingu.com/classes/conducting-an-internal-audit-201/")</x:f>
      </x:c>
    </x:row>
    <x:row r="102" spans="1:10">
      <x:c r="A102" s="0" t="s">
        <x:v>127</x:v>
      </x:c>
      <x:c r="B102" s="0" t="s">
        <x:v>11</x:v>
      </x:c>
      <x:c r="C102" s="0" t="s">
        <x:v>12</x:v>
      </x:c>
      <x:c r="D102" s="0" t="s">
        <x:v>13</x:v>
      </x:c>
      <x:c r="E102" s="0" t="s">
        <x:v>342</x:v>
      </x:c>
      <x:c r="F102" s="0" t="s">
        <x:v>343</x:v>
      </x:c>
      <x:c r="G102" s="0" t="s">
        <x:v>353</x:v>
      </x:c>
      <x:c r="H102" s="0" t="s">
        <x:v>354</x:v>
      </x:c>
      <x:c r="I102" s="0" t="s">
        <x:v>355</x:v>
      </x:c>
      <x:c r="J102" s="1">
        <x:f>HYPERLINK("https://integlearn.toolingu.com/classes/intro-to-supply-chain-management-140/", "integlearn.toolingu.com/classes/intro-to-supply-chain-management-140/")</x:f>
      </x:c>
    </x:row>
    <x:row r="103" spans="1:10">
      <x:c r="A103" s="0" t="s">
        <x:v>127</x:v>
      </x:c>
      <x:c r="B103" s="0" t="s">
        <x:v>11</x:v>
      </x:c>
      <x:c r="C103" s="0" t="s">
        <x:v>12</x:v>
      </x:c>
      <x:c r="D103" s="0" t="s">
        <x:v>13</x:v>
      </x:c>
      <x:c r="E103" s="0" t="s">
        <x:v>342</x:v>
      </x:c>
      <x:c r="F103" s="0" t="s">
        <x:v>343</x:v>
      </x:c>
      <x:c r="G103" s="0" t="s">
        <x:v>356</x:v>
      </x:c>
      <x:c r="H103" s="0" t="s">
        <x:v>357</x:v>
      </x:c>
      <x:c r="I103" s="0" t="s">
        <x:v>358</x:v>
      </x:c>
      <x:c r="J103" s="1">
        <x:f>HYPERLINK("https://integlearn.toolingu.com/classes/product-design-and-development-134/", "integlearn.toolingu.com/classes/product-design-and-development-134/")</x:f>
      </x:c>
    </x:row>
    <x:row r="104" spans="1:10">
      <x:c r="A104" s="0" t="s">
        <x:v>127</x:v>
      </x:c>
      <x:c r="B104" s="0" t="s">
        <x:v>11</x:v>
      </x:c>
      <x:c r="C104" s="0" t="s">
        <x:v>12</x:v>
      </x:c>
      <x:c r="D104" s="0" t="s">
        <x:v>13</x:v>
      </x:c>
      <x:c r="E104" s="0" t="s">
        <x:v>342</x:v>
      </x:c>
      <x:c r="F104" s="0" t="s">
        <x:v>343</x:v>
      </x:c>
      <x:c r="G104" s="0" t="s">
        <x:v>359</x:v>
      </x:c>
      <x:c r="H104" s="0" t="s">
        <x:v>360</x:v>
      </x:c>
      <x:c r="I104" s="0" t="s">
        <x:v>361</x:v>
      </x:c>
      <x:c r="J104" s="1">
        <x:f>HYPERLINK("https://integlearn.toolingu.com/classes/process-design-and-development-133/", "integlearn.toolingu.com/classes/process-design-and-development-133/")</x:f>
      </x:c>
    </x:row>
    <x:row r="105" spans="1:10">
      <x:c r="A105" s="0" t="s">
        <x:v>127</x:v>
      </x:c>
      <x:c r="B105" s="0" t="s">
        <x:v>11</x:v>
      </x:c>
      <x:c r="C105" s="0" t="s">
        <x:v>12</x:v>
      </x:c>
      <x:c r="D105" s="0" t="s">
        <x:v>13</x:v>
      </x:c>
      <x:c r="E105" s="0" t="s">
        <x:v>342</x:v>
      </x:c>
      <x:c r="F105" s="0" t="s">
        <x:v>343</x:v>
      </x:c>
      <x:c r="G105" s="0" t="s">
        <x:v>362</x:v>
      </x:c>
      <x:c r="H105" s="0" t="s">
        <x:v>363</x:v>
      </x:c>
      <x:c r="I105" s="2" t="s">
        <x:v>364</x:v>
      </x:c>
      <x:c r="J105" s="1">
        <x:f>HYPERLINK("https://integlearn.toolingu.com/classes/production-system-design-and-development-136/", "integlearn.toolingu.com/classes/production-system-design-and-development-136/")</x:f>
      </x:c>
    </x:row>
    <x:row r="106" spans="1:10">
      <x:c r="A106" s="0" t="s">
        <x:v>127</x:v>
      </x:c>
      <x:c r="B106" s="0" t="s">
        <x:v>11</x:v>
      </x:c>
      <x:c r="C106" s="0" t="s">
        <x:v>12</x:v>
      </x:c>
      <x:c r="D106" s="0" t="s">
        <x:v>13</x:v>
      </x:c>
      <x:c r="E106" s="0" t="s">
        <x:v>342</x:v>
      </x:c>
      <x:c r="F106" s="0" t="s">
        <x:v>343</x:v>
      </x:c>
      <x:c r="G106" s="0" t="s">
        <x:v>365</x:v>
      </x:c>
      <x:c r="H106" s="0" t="s">
        <x:v>366</x:v>
      </x:c>
      <x:c r="I106" s="0" t="s">
        <x:v>367</x:v>
      </x:c>
      <x:c r="J106" s="1">
        <x:f>HYPERLINK("https://integlearn.toolingu.com/classes/equipmenttool-design-and-development-137/", "integlearn.toolingu.com/classes/equipmenttool-design-and-development-137/")</x:f>
      </x:c>
    </x:row>
    <x:row r="107" spans="1:10">
      <x:c r="A107" s="0" t="s">
        <x:v>127</x:v>
      </x:c>
      <x:c r="B107" s="0" t="s">
        <x:v>11</x:v>
      </x:c>
      <x:c r="C107" s="0" t="s">
        <x:v>12</x:v>
      </x:c>
      <x:c r="D107" s="0" t="s">
        <x:v>13</x:v>
      </x:c>
      <x:c r="E107" s="0" t="s">
        <x:v>342</x:v>
      </x:c>
      <x:c r="F107" s="0" t="s">
        <x:v>343</x:v>
      </x:c>
      <x:c r="G107" s="0" t="s">
        <x:v>368</x:v>
      </x:c>
      <x:c r="H107" s="0" t="s">
        <x:v>369</x:v>
      </x:c>
      <x:c r="I107" s="0" t="s">
        <x:v>370</x:v>
      </x:c>
      <x:c r="J107" s="1">
        <x:f>HYPERLINK("https://integlearn.toolingu.com/classes/quality-and-customer-service-175/", "integlearn.toolingu.com/classes/quality-and-customer-service-175/")</x:f>
      </x:c>
    </x:row>
    <x:row r="108" spans="1:10">
      <x:c r="A108" s="0" t="s">
        <x:v>72</x:v>
      </x:c>
      <x:c r="B108" s="0" t="s">
        <x:v>11</x:v>
      </x:c>
      <x:c r="C108" s="0" t="s">
        <x:v>12</x:v>
      </x:c>
      <x:c r="D108" s="0" t="s">
        <x:v>13</x:v>
      </x:c>
      <x:c r="E108" s="0" t="s">
        <x:v>371</x:v>
      </x:c>
      <x:c r="F108" s="0" t="s">
        <x:v>372</x:v>
      </x:c>
      <x:c r="G108" s="0" t="s">
        <x:v>373</x:v>
      </x:c>
      <x:c r="H108" s="0" t="s">
        <x:v>374</x:v>
      </x:c>
      <x:c r="I108" s="2" t="s">
        <x:v>375</x:v>
      </x:c>
      <x:c r="J108" s="1">
        <x:f>HYPERLINK("https://integlearn.toolingu.com/classes/introduction-to-machine-rigging-111/", "integlearn.toolingu.com/classes/introduction-to-machine-rigging-111/")</x:f>
      </x:c>
    </x:row>
    <x:row r="109" spans="1:10">
      <x:c r="A109" s="0" t="s">
        <x:v>72</x:v>
      </x:c>
      <x:c r="B109" s="0" t="s">
        <x:v>53</x:v>
      </x:c>
      <x:c r="C109" s="0" t="s">
        <x:v>12</x:v>
      </x:c>
      <x:c r="D109" s="0" t="s">
        <x:v>13</x:v>
      </x:c>
      <x:c r="E109" s="0" t="s">
        <x:v>371</x:v>
      </x:c>
      <x:c r="F109" s="0" t="s">
        <x:v>372</x:v>
      </x:c>
      <x:c r="G109" s="0" t="s">
        <x:v>376</x:v>
      </x:c>
      <x:c r="H109" s="0" t="s">
        <x:v>377</x:v>
      </x:c>
      <x:c r="I109" s="0" t="s">
        <x:v>378</x:v>
      </x:c>
      <x:c r="J109" s="1">
        <x:f>HYPERLINK("https://integlearn.toolingu.com/classes/rigging-mechanics-220/", "integlearn.toolingu.com/classes/rigging-mechanics-220/")</x:f>
      </x:c>
    </x:row>
    <x:row r="110" spans="1:10">
      <x:c r="A110" s="0" t="s">
        <x:v>10</x:v>
      </x:c>
      <x:c r="B110" s="0" t="s">
        <x:v>25</x:v>
      </x:c>
      <x:c r="C110" s="0" t="s">
        <x:v>12</x:v>
      </x:c>
      <x:c r="D110" s="0" t="s">
        <x:v>13</x:v>
      </x:c>
      <x:c r="E110" s="0" t="s">
        <x:v>379</x:v>
      </x:c>
      <x:c r="F110" s="0" t="s">
        <x:v>380</x:v>
      </x:c>
      <x:c r="G110" s="0" t="s">
        <x:v>381</x:v>
      </x:c>
      <x:c r="H110" s="0" t="s">
        <x:v>382</x:v>
      </x:c>
      <x:c r="I110" s="0" t="s">
        <x:v>383</x:v>
      </x:c>
      <x:c r="J110" s="1">
        <x:f>HYPERLINK("https://integlearn.toolingu.com/classes/robot-safety-211/", "integlearn.toolingu.com/classes/robot-safety-211/")</x:f>
      </x:c>
    </x:row>
    <x:row r="111" spans="1:10">
      <x:c r="A111" s="0" t="s">
        <x:v>10</x:v>
      </x:c>
      <x:c r="B111" s="0" t="s">
        <x:v>25</x:v>
      </x:c>
      <x:c r="C111" s="0" t="s">
        <x:v>12</x:v>
      </x:c>
      <x:c r="D111" s="0" t="s">
        <x:v>13</x:v>
      </x:c>
      <x:c r="E111" s="0" t="s">
        <x:v>379</x:v>
      </x:c>
      <x:c r="F111" s="0" t="s">
        <x:v>380</x:v>
      </x:c>
      <x:c r="G111" s="0" t="s">
        <x:v>384</x:v>
      </x:c>
      <x:c r="H111" s="0" t="s">
        <x:v>385</x:v>
      </x:c>
      <x:c r="I111" s="2" t="s">
        <x:v>386</x:v>
      </x:c>
      <x:c r="J111" s="1">
        <x:f>HYPERLINK("https://integlearn.toolingu.com/classes/automated-systems-and-controls-216/", "integlearn.toolingu.com/classes/automated-systems-and-controls-216/")</x:f>
      </x:c>
    </x:row>
    <x:row r="112" spans="1:10">
      <x:c r="A112" s="0" t="s">
        <x:v>10</x:v>
      </x:c>
      <x:c r="B112" s="0" t="s">
        <x:v>53</x:v>
      </x:c>
      <x:c r="C112" s="0" t="s">
        <x:v>12</x:v>
      </x:c>
      <x:c r="D112" s="0" t="s">
        <x:v>13</x:v>
      </x:c>
      <x:c r="E112" s="0" t="s">
        <x:v>379</x:v>
      </x:c>
      <x:c r="F112" s="0" t="s">
        <x:v>380</x:v>
      </x:c>
      <x:c r="G112" s="0" t="s">
        <x:v>387</x:v>
      </x:c>
      <x:c r="H112" s="0" t="s">
        <x:v>388</x:v>
      </x:c>
      <x:c r="I112" s="0" t="s">
        <x:v>389</x:v>
      </x:c>
      <x:c r="J112" s="1">
        <x:f>HYPERLINK("https://integlearn.toolingu.com/classes/concepts-of-robot-programming-341/", "integlearn.toolingu.com/classes/concepts-of-robot-programming-341/")</x:f>
      </x:c>
    </x:row>
    <x:row r="113" spans="1:10">
      <x:c r="A113" s="0" t="s">
        <x:v>127</x:v>
      </x:c>
      <x:c r="B113" s="0" t="s">
        <x:v>11</x:v>
      </x:c>
      <x:c r="C113" s="0" t="s">
        <x:v>12</x:v>
      </x:c>
      <x:c r="D113" s="0" t="s">
        <x:v>13</x:v>
      </x:c>
      <x:c r="E113" s="0" t="s">
        <x:v>390</x:v>
      </x:c>
      <x:c r="F113" s="0" t="s">
        <x:v>391</x:v>
      </x:c>
      <x:c r="G113" s="0" t="s">
        <x:v>392</x:v>
      </x:c>
      <x:c r="H113" s="0" t="s">
        <x:v>393</x:v>
      </x:c>
      <x:c r="I113" s="0" t="s">
        <x:v>394</x:v>
      </x:c>
      <x:c r="J113" s="1">
        <x:f>HYPERLINK("https://integlearn.toolingu.com/classes/introduction-to-osha-101/", "integlearn.toolingu.com/classes/introduction-to-osha-101/")</x:f>
      </x:c>
    </x:row>
    <x:row r="114" spans="1:10">
      <x:c r="A114" s="0" t="s">
        <x:v>127</x:v>
      </x:c>
      <x:c r="B114" s="0" t="s">
        <x:v>11</x:v>
      </x:c>
      <x:c r="C114" s="0" t="s">
        <x:v>12</x:v>
      </x:c>
      <x:c r="D114" s="0" t="s">
        <x:v>13</x:v>
      </x:c>
      <x:c r="E114" s="0" t="s">
        <x:v>390</x:v>
      </x:c>
      <x:c r="F114" s="0" t="s">
        <x:v>391</x:v>
      </x:c>
      <x:c r="G114" s="0" t="s">
        <x:v>395</x:v>
      </x:c>
      <x:c r="H114" s="0" t="s">
        <x:v>396</x:v>
      </x:c>
      <x:c r="I114" s="0" t="s">
        <x:v>397</x:v>
      </x:c>
      <x:c r="J114" s="1">
        <x:f>HYPERLINK("https://integlearn.toolingu.com/classes/personal-protective-equipment-111/", "integlearn.toolingu.com/classes/personal-protective-equipment-111/")</x:f>
      </x:c>
    </x:row>
    <x:row r="115" spans="1:10">
      <x:c r="A115" s="0" t="s">
        <x:v>127</x:v>
      </x:c>
      <x:c r="B115" s="0" t="s">
        <x:v>11</x:v>
      </x:c>
      <x:c r="C115" s="0" t="s">
        <x:v>12</x:v>
      </x:c>
      <x:c r="D115" s="0" t="s">
        <x:v>13</x:v>
      </x:c>
      <x:c r="E115" s="0" t="s">
        <x:v>390</x:v>
      </x:c>
      <x:c r="F115" s="0" t="s">
        <x:v>391</x:v>
      </x:c>
      <x:c r="G115" s="0" t="s">
        <x:v>398</x:v>
      </x:c>
      <x:c r="H115" s="0" t="s">
        <x:v>399</x:v>
      </x:c>
      <x:c r="I115" s="2" t="s">
        <x:v>400</x:v>
      </x:c>
      <x:c r="J115" s="1">
        <x:f>HYPERLINK("https://integlearn.toolingu.com/classes/noise-reduction-and-hearing-conservation-121/", "integlearn.toolingu.com/classes/noise-reduction-and-hearing-conservation-121/")</x:f>
      </x:c>
    </x:row>
    <x:row r="116" spans="1:10">
      <x:c r="A116" s="0" t="s">
        <x:v>127</x:v>
      </x:c>
      <x:c r="B116" s="0" t="s">
        <x:v>11</x:v>
      </x:c>
      <x:c r="C116" s="0" t="s">
        <x:v>12</x:v>
      </x:c>
      <x:c r="D116" s="0" t="s">
        <x:v>13</x:v>
      </x:c>
      <x:c r="E116" s="0" t="s">
        <x:v>390</x:v>
      </x:c>
      <x:c r="F116" s="0" t="s">
        <x:v>391</x:v>
      </x:c>
      <x:c r="G116" s="0" t="s">
        <x:v>401</x:v>
      </x:c>
      <x:c r="H116" s="0" t="s">
        <x:v>402</x:v>
      </x:c>
      <x:c r="I116" s="0" t="s">
        <x:v>403</x:v>
      </x:c>
      <x:c r="J116" s="1">
        <x:f>HYPERLINK("https://integlearn.toolingu.com/classes/respiratory-safety-131/", "integlearn.toolingu.com/classes/respiratory-safety-131/")</x:f>
      </x:c>
    </x:row>
    <x:row r="117" spans="1:10">
      <x:c r="A117" s="0" t="s">
        <x:v>127</x:v>
      </x:c>
      <x:c r="B117" s="0" t="s">
        <x:v>11</x:v>
      </x:c>
      <x:c r="C117" s="0" t="s">
        <x:v>12</x:v>
      </x:c>
      <x:c r="D117" s="0" t="s">
        <x:v>13</x:v>
      </x:c>
      <x:c r="E117" s="0" t="s">
        <x:v>390</x:v>
      </x:c>
      <x:c r="F117" s="0" t="s">
        <x:v>391</x:v>
      </x:c>
      <x:c r="G117" s="0" t="s">
        <x:v>404</x:v>
      </x:c>
      <x:c r="H117" s="0" t="s">
        <x:v>405</x:v>
      </x:c>
      <x:c r="I117" s="0" t="s">
        <x:v>406</x:v>
      </x:c>
      <x:c r="J117" s="1">
        <x:f>HYPERLINK("https://integlearn.toolingu.com/classes/lockouttagout-procedures-141/", "integlearn.toolingu.com/classes/lockouttagout-procedures-141/")</x:f>
      </x:c>
    </x:row>
    <x:row r="118" spans="1:10">
      <x:c r="A118" s="0" t="s">
        <x:v>127</x:v>
      </x:c>
      <x:c r="B118" s="0" t="s">
        <x:v>11</x:v>
      </x:c>
      <x:c r="C118" s="0" t="s">
        <x:v>12</x:v>
      </x:c>
      <x:c r="D118" s="0" t="s">
        <x:v>13</x:v>
      </x:c>
      <x:c r="E118" s="0" t="s">
        <x:v>390</x:v>
      </x:c>
      <x:c r="F118" s="0" t="s">
        <x:v>391</x:v>
      </x:c>
      <x:c r="G118" s="0" t="s">
        <x:v>407</x:v>
      </x:c>
      <x:c r="H118" s="0" t="s">
        <x:v>408</x:v>
      </x:c>
      <x:c r="I118" s="2" t="s">
        <x:v>409</x:v>
      </x:c>
      <x:c r="J118" s="1">
        <x:f>HYPERLINK("https://integlearn.toolingu.com/classes/sds-and-hazard-communication-151/", "integlearn.toolingu.com/classes/sds-and-hazard-communication-151/")</x:f>
      </x:c>
    </x:row>
    <x:row r="119" spans="1:10">
      <x:c r="A119" s="0" t="s">
        <x:v>127</x:v>
      </x:c>
      <x:c r="B119" s="0" t="s">
        <x:v>11</x:v>
      </x:c>
      <x:c r="C119" s="0" t="s">
        <x:v>12</x:v>
      </x:c>
      <x:c r="D119" s="0" t="s">
        <x:v>13</x:v>
      </x:c>
      <x:c r="E119" s="0" t="s">
        <x:v>390</x:v>
      </x:c>
      <x:c r="F119" s="0" t="s">
        <x:v>391</x:v>
      </x:c>
      <x:c r="G119" s="0" t="s">
        <x:v>410</x:v>
      </x:c>
      <x:c r="H119" s="0" t="s">
        <x:v>411</x:v>
      </x:c>
      <x:c r="I119" s="2" t="s">
        <x:v>412</x:v>
      </x:c>
      <x:c r="J119" s="1">
        <x:f>HYPERLINK("https://integlearn.toolingu.com/classes/bloodborne-pathogens-161/", "integlearn.toolingu.com/classes/bloodborne-pathogens-161/")</x:f>
      </x:c>
    </x:row>
    <x:row r="120" spans="1:10">
      <x:c r="A120" s="0" t="s">
        <x:v>127</x:v>
      </x:c>
      <x:c r="B120" s="0" t="s">
        <x:v>11</x:v>
      </x:c>
      <x:c r="C120" s="0" t="s">
        <x:v>12</x:v>
      </x:c>
      <x:c r="D120" s="0" t="s">
        <x:v>13</x:v>
      </x:c>
      <x:c r="E120" s="0" t="s">
        <x:v>390</x:v>
      </x:c>
      <x:c r="F120" s="0" t="s">
        <x:v>391</x:v>
      </x:c>
      <x:c r="G120" s="0" t="s">
        <x:v>413</x:v>
      </x:c>
      <x:c r="H120" s="0" t="s">
        <x:v>414</x:v>
      </x:c>
      <x:c r="I120" s="2" t="s">
        <x:v>415</x:v>
      </x:c>
      <x:c r="J120" s="1">
        <x:f>HYPERLINK("https://integlearn.toolingu.com/classes/fire-safety-and-prevention-181/", "integlearn.toolingu.com/classes/fire-safety-and-prevention-181/")</x:f>
      </x:c>
    </x:row>
    <x:row r="121" spans="1:10">
      <x:c r="A121" s="0" t="s">
        <x:v>127</x:v>
      </x:c>
      <x:c r="B121" s="0" t="s">
        <x:v>11</x:v>
      </x:c>
      <x:c r="C121" s="0" t="s">
        <x:v>12</x:v>
      </x:c>
      <x:c r="D121" s="0" t="s">
        <x:v>13</x:v>
      </x:c>
      <x:c r="E121" s="0" t="s">
        <x:v>390</x:v>
      </x:c>
      <x:c r="F121" s="0" t="s">
        <x:v>391</x:v>
      </x:c>
      <x:c r="G121" s="0" t="s">
        <x:v>416</x:v>
      </x:c>
      <x:c r="H121" s="0" t="s">
        <x:v>417</x:v>
      </x:c>
      <x:c r="I121" s="0" t="s">
        <x:v>418</x:v>
      </x:c>
      <x:c r="J121" s="1">
        <x:f>HYPERLINK("https://integlearn.toolingu.com/classes/flammablecombustible-liquids-191/", "integlearn.toolingu.com/classes/flammablecombustible-liquids-191/")</x:f>
      </x:c>
    </x:row>
    <x:row r="122" spans="1:10">
      <x:c r="A122" s="0" t="s">
        <x:v>127</x:v>
      </x:c>
      <x:c r="B122" s="0" t="s">
        <x:v>11</x:v>
      </x:c>
      <x:c r="C122" s="0" t="s">
        <x:v>12</x:v>
      </x:c>
      <x:c r="D122" s="0" t="s">
        <x:v>13</x:v>
      </x:c>
      <x:c r="E122" s="0" t="s">
        <x:v>390</x:v>
      </x:c>
      <x:c r="F122" s="0" t="s">
        <x:v>391</x:v>
      </x:c>
      <x:c r="G122" s="0" t="s">
        <x:v>419</x:v>
      </x:c>
      <x:c r="H122" s="0" t="s">
        <x:v>420</x:v>
      </x:c>
      <x:c r="I122" s="2" t="s">
        <x:v>421</x:v>
      </x:c>
      <x:c r="J122" s="1">
        <x:f>HYPERLINK("https://integlearn.toolingu.com/classes/ergonomics-102/", "integlearn.toolingu.com/classes/ergonomics-102/")</x:f>
      </x:c>
    </x:row>
    <x:row r="123" spans="1:10">
      <x:c r="A123" s="0" t="s">
        <x:v>127</x:v>
      </x:c>
      <x:c r="B123" s="0" t="s">
        <x:v>25</x:v>
      </x:c>
      <x:c r="C123" s="0" t="s">
        <x:v>12</x:v>
      </x:c>
      <x:c r="D123" s="0" t="s">
        <x:v>13</x:v>
      </x:c>
      <x:c r="E123" s="0" t="s">
        <x:v>390</x:v>
      </x:c>
      <x:c r="F123" s="0" t="s">
        <x:v>391</x:v>
      </x:c>
      <x:c r="G123" s="0" t="s">
        <x:v>422</x:v>
      </x:c>
      <x:c r="H123" s="0" t="s">
        <x:v>423</x:v>
      </x:c>
      <x:c r="I123" s="2" t="s">
        <x:v>424</x:v>
      </x:c>
      <x:c r="J123" s="1">
        <x:f>HYPERLINK("https://integlearn.toolingu.com/classes/hand-and-power-tool-safety-201/", "integlearn.toolingu.com/classes/hand-and-power-tool-safety-201/")</x:f>
      </x:c>
    </x:row>
    <x:row r="124" spans="1:10">
      <x:c r="A124" s="0" t="s">
        <x:v>127</x:v>
      </x:c>
      <x:c r="B124" s="0" t="s">
        <x:v>25</x:v>
      </x:c>
      <x:c r="C124" s="0" t="s">
        <x:v>12</x:v>
      </x:c>
      <x:c r="D124" s="0" t="s">
        <x:v>13</x:v>
      </x:c>
      <x:c r="E124" s="0" t="s">
        <x:v>390</x:v>
      </x:c>
      <x:c r="F124" s="0" t="s">
        <x:v>391</x:v>
      </x:c>
      <x:c r="G124" s="0" t="s">
        <x:v>425</x:v>
      </x:c>
      <x:c r="H124" s="0" t="s">
        <x:v>426</x:v>
      </x:c>
      <x:c r="I124" s="2" t="s">
        <x:v>427</x:v>
      </x:c>
      <x:c r="J124" s="1">
        <x:f>HYPERLINK("https://integlearn.toolingu.com/classes/machine-guarding-271/", "integlearn.toolingu.com/classes/machine-guarding-271/")</x:f>
      </x:c>
    </x:row>
    <x:row r="125" spans="1:10">
      <x:c r="A125" s="0" t="s">
        <x:v>127</x:v>
      </x:c>
      <x:c r="B125" s="0" t="s">
        <x:v>11</x:v>
      </x:c>
      <x:c r="C125" s="0" t="s">
        <x:v>12</x:v>
      </x:c>
      <x:c r="D125" s="0" t="s">
        <x:v>13</x:v>
      </x:c>
      <x:c r="E125" s="0" t="s">
        <x:v>428</x:v>
      </x:c>
      <x:c r="F125" s="0" t="s">
        <x:v>429</x:v>
      </x:c>
      <x:c r="G125" s="0" t="s">
        <x:v>430</x:v>
      </x:c>
      <x:c r="H125" s="0" t="s">
        <x:v>431</x:v>
      </x:c>
      <x:c r="I125" s="2" t="s">
        <x:v>432</x:v>
      </x:c>
      <x:c r="J125" s="1">
        <x:f>HYPERLINK("https://integlearn.toolingu.com/classes/math-fundamentals-101/", "integlearn.toolingu.com/classes/math-fundamentals-101/")</x:f>
      </x:c>
    </x:row>
    <x:row r="126" spans="1:10">
      <x:c r="A126" s="0" t="s">
        <x:v>127</x:v>
      </x:c>
      <x:c r="B126" s="0" t="s">
        <x:v>11</x:v>
      </x:c>
      <x:c r="C126" s="0" t="s">
        <x:v>12</x:v>
      </x:c>
      <x:c r="D126" s="0" t="s">
        <x:v>13</x:v>
      </x:c>
      <x:c r="E126" s="0" t="s">
        <x:v>428</x:v>
      </x:c>
      <x:c r="F126" s="0" t="s">
        <x:v>429</x:v>
      </x:c>
      <x:c r="G126" s="0" t="s">
        <x:v>433</x:v>
      </x:c>
      <x:c r="H126" s="0" t="s">
        <x:v>434</x:v>
      </x:c>
      <x:c r="I126" s="2" t="s">
        <x:v>435</x:v>
      </x:c>
      <x:c r="J126" s="1">
        <x:f>HYPERLINK("https://integlearn.toolingu.com/classes/math-fractions-and-decimals-111/", "integlearn.toolingu.com/classes/math-fractions-and-decimals-111/")</x:f>
      </x:c>
    </x:row>
    <x:row r="127" spans="1:10">
      <x:c r="A127" s="0" t="s">
        <x:v>127</x:v>
      </x:c>
      <x:c r="B127" s="0" t="s">
        <x:v>11</x:v>
      </x:c>
      <x:c r="C127" s="0" t="s">
        <x:v>12</x:v>
      </x:c>
      <x:c r="D127" s="0" t="s">
        <x:v>13</x:v>
      </x:c>
      <x:c r="E127" s="0" t="s">
        <x:v>428</x:v>
      </x:c>
      <x:c r="F127" s="0" t="s">
        <x:v>429</x:v>
      </x:c>
      <x:c r="G127" s="0" t="s">
        <x:v>436</x:v>
      </x:c>
      <x:c r="H127" s="0" t="s">
        <x:v>437</x:v>
      </x:c>
      <x:c r="I127" s="2" t="s">
        <x:v>438</x:v>
      </x:c>
      <x:c r="J127" s="1">
        <x:f>HYPERLINK("https://integlearn.toolingu.com/classes/units-of-measurement-112/", "integlearn.toolingu.com/classes/units-of-measurement-112/")</x:f>
      </x:c>
    </x:row>
    <x:row r="128" spans="1:10">
      <x:c r="A128" s="0" t="s">
        <x:v>127</x:v>
      </x:c>
      <x:c r="B128" s="0" t="s">
        <x:v>11</x:v>
      </x:c>
      <x:c r="C128" s="0" t="s">
        <x:v>12</x:v>
      </x:c>
      <x:c r="D128" s="0" t="s">
        <x:v>13</x:v>
      </x:c>
      <x:c r="E128" s="0" t="s">
        <x:v>428</x:v>
      </x:c>
      <x:c r="F128" s="0" t="s">
        <x:v>429</x:v>
      </x:c>
      <x:c r="G128" s="0" t="s">
        <x:v>439</x:v>
      </x:c>
      <x:c r="H128" s="0" t="s">
        <x:v>440</x:v>
      </x:c>
      <x:c r="I128" s="0" t="s">
        <x:v>441</x:v>
      </x:c>
      <x:c r="J128" s="1">
        <x:f>HYPERLINK("https://integlearn.toolingu.com/classes/algebra-fundamentals-141/", "integlearn.toolingu.com/classes/algebra-fundamentals-141/")</x:f>
      </x:c>
    </x:row>
    <x:row r="129" spans="1:10">
      <x:c r="A129" s="0" t="s">
        <x:v>127</x:v>
      </x:c>
      <x:c r="B129" s="0" t="s">
        <x:v>11</x:v>
      </x:c>
      <x:c r="C129" s="0" t="s">
        <x:v>12</x:v>
      </x:c>
      <x:c r="D129" s="0" t="s">
        <x:v>13</x:v>
      </x:c>
      <x:c r="E129" s="0" t="s">
        <x:v>428</x:v>
      </x:c>
      <x:c r="F129" s="0" t="s">
        <x:v>429</x:v>
      </x:c>
      <x:c r="G129" s="0" t="s">
        <x:v>442</x:v>
      </x:c>
      <x:c r="H129" s="0" t="s">
        <x:v>443</x:v>
      </x:c>
      <x:c r="I129" s="2" t="s">
        <x:v>444</x:v>
      </x:c>
      <x:c r="J129" s="1">
        <x:f>HYPERLINK("https://integlearn.toolingu.com/classes/geometry-lines-and-angles-151/", "integlearn.toolingu.com/classes/geometry-lines-and-angles-151/")</x:f>
      </x:c>
    </x:row>
    <x:row r="130" spans="1:10">
      <x:c r="A130" s="0" t="s">
        <x:v>127</x:v>
      </x:c>
      <x:c r="B130" s="0" t="s">
        <x:v>11</x:v>
      </x:c>
      <x:c r="C130" s="0" t="s">
        <x:v>12</x:v>
      </x:c>
      <x:c r="D130" s="0" t="s">
        <x:v>13</x:v>
      </x:c>
      <x:c r="E130" s="0" t="s">
        <x:v>428</x:v>
      </x:c>
      <x:c r="F130" s="0" t="s">
        <x:v>429</x:v>
      </x:c>
      <x:c r="G130" s="0" t="s">
        <x:v>445</x:v>
      </x:c>
      <x:c r="H130" s="0" t="s">
        <x:v>446</x:v>
      </x:c>
      <x:c r="I130" s="0" t="s">
        <x:v>447</x:v>
      </x:c>
      <x:c r="J130" s="1">
        <x:f>HYPERLINK("https://integlearn.toolingu.com/classes/geometry-triangles-161/", "integlearn.toolingu.com/classes/geometry-triangles-161/")</x:f>
      </x:c>
    </x:row>
    <x:row r="131" spans="1:10">
      <x:c r="A131" s="0" t="s">
        <x:v>127</x:v>
      </x:c>
      <x:c r="B131" s="0" t="s">
        <x:v>11</x:v>
      </x:c>
      <x:c r="C131" s="0" t="s">
        <x:v>12</x:v>
      </x:c>
      <x:c r="D131" s="0" t="s">
        <x:v>13</x:v>
      </x:c>
      <x:c r="E131" s="0" t="s">
        <x:v>428</x:v>
      </x:c>
      <x:c r="F131" s="0" t="s">
        <x:v>429</x:v>
      </x:c>
      <x:c r="G131" s="0" t="s">
        <x:v>448</x:v>
      </x:c>
      <x:c r="H131" s="0" t="s">
        <x:v>449</x:v>
      </x:c>
      <x:c r="I131" s="0" t="s">
        <x:v>450</x:v>
      </x:c>
      <x:c r="J131" s="1">
        <x:f>HYPERLINK("https://integlearn.toolingu.com/classes/geometry-circles-and-polygons-171/", "integlearn.toolingu.com/classes/geometry-circles-and-polygons-171/")</x:f>
      </x:c>
    </x:row>
    <x:row r="132" spans="1:10">
      <x:c r="A132" s="0" t="s">
        <x:v>127</x:v>
      </x:c>
      <x:c r="B132" s="0" t="s">
        <x:v>25</x:v>
      </x:c>
      <x:c r="C132" s="0" t="s">
        <x:v>12</x:v>
      </x:c>
      <x:c r="D132" s="0" t="s">
        <x:v>13</x:v>
      </x:c>
      <x:c r="E132" s="0" t="s">
        <x:v>428</x:v>
      </x:c>
      <x:c r="F132" s="0" t="s">
        <x:v>429</x:v>
      </x:c>
      <x:c r="G132" s="0" t="s">
        <x:v>451</x:v>
      </x:c>
      <x:c r="H132" s="0" t="s">
        <x:v>452</x:v>
      </x:c>
      <x:c r="I132" s="0" t="s">
        <x:v>453</x:v>
      </x:c>
      <x:c r="J132" s="1">
        <x:f>HYPERLINK("https://integlearn.toolingu.com/classes/trigonometry-the-pythagorean-theorem-201/", "integlearn.toolingu.com/classes/trigonometry-the-pythagorean-theorem-201/")</x:f>
      </x:c>
    </x:row>
    <x:row r="133" spans="1:10">
      <x:c r="A133" s="0" t="s">
        <x:v>127</x:v>
      </x:c>
      <x:c r="B133" s="0" t="s">
        <x:v>25</x:v>
      </x:c>
      <x:c r="C133" s="0" t="s">
        <x:v>12</x:v>
      </x:c>
      <x:c r="D133" s="0" t="s">
        <x:v>13</x:v>
      </x:c>
      <x:c r="E133" s="0" t="s">
        <x:v>428</x:v>
      </x:c>
      <x:c r="F133" s="0" t="s">
        <x:v>429</x:v>
      </x:c>
      <x:c r="G133" s="0" t="s">
        <x:v>454</x:v>
      </x:c>
      <x:c r="H133" s="0" t="s">
        <x:v>455</x:v>
      </x:c>
      <x:c r="I133" s="2" t="s">
        <x:v>456</x:v>
      </x:c>
      <x:c r="J133" s="1">
        <x:f>HYPERLINK("https://integlearn.toolingu.com/classes/trigonometry-sine-cosine-tangent-211/", "integlearn.toolingu.com/classes/trigonometry-sine-cosine-tangent-211/")</x:f>
      </x:c>
    </x:row>
    <x:row r="134" spans="1:10">
      <x:c r="A134" s="0" t="s">
        <x:v>127</x:v>
      </x:c>
      <x:c r="B134" s="0" t="s">
        <x:v>25</x:v>
      </x:c>
      <x:c r="C134" s="0" t="s">
        <x:v>12</x:v>
      </x:c>
      <x:c r="D134" s="0" t="s">
        <x:v>13</x:v>
      </x:c>
      <x:c r="E134" s="0" t="s">
        <x:v>428</x:v>
      </x:c>
      <x:c r="F134" s="0" t="s">
        <x:v>429</x:v>
      </x:c>
      <x:c r="G134" s="0" t="s">
        <x:v>457</x:v>
      </x:c>
      <x:c r="H134" s="0" t="s">
        <x:v>458</x:v>
      </x:c>
      <x:c r="I134" s="0" t="s">
        <x:v>459</x:v>
      </x:c>
      <x:c r="J134" s="1">
        <x:f>HYPERLINK("https://integlearn.toolingu.com/classes/statistics-231/", "integlearn.toolingu.com/classes/statistics-231/")</x:f>
      </x:c>
    </x:row>
    <x:row r="135" spans="1:10">
      <x:c r="A135" s="0" t="s">
        <x:v>127</x:v>
      </x:c>
      <x:c r="B135" s="0" t="s">
        <x:v>53</x:v>
      </x:c>
      <x:c r="C135" s="0" t="s">
        <x:v>12</x:v>
      </x:c>
      <x:c r="D135" s="0" t="s">
        <x:v>13</x:v>
      </x:c>
      <x:c r="E135" s="0" t="s">
        <x:v>428</x:v>
      </x:c>
      <x:c r="F135" s="0" t="s">
        <x:v>429</x:v>
      </x:c>
      <x:c r="G135" s="0" t="s">
        <x:v>460</x:v>
      </x:c>
      <x:c r="H135" s="0" t="s">
        <x:v>461</x:v>
      </x:c>
      <x:c r="I135" s="0" t="s">
        <x:v>462</x:v>
      </x:c>
      <x:c r="J135" s="1">
        <x:f>HYPERLINK("https://integlearn.toolingu.com/classes/concepts-of-calculus-310/", "integlearn.toolingu.com/classes/concepts-of-calculus-310/")</x:f>
      </x:c>
    </x:row>
    <x:row r="136" spans="1:10">
      <x:c r="A136" s="0" t="s">
        <x:v>127</x:v>
      </x:c>
      <x:c r="B136" s="0" t="s">
        <x:v>11</x:v>
      </x:c>
      <x:c r="C136" s="0" t="s">
        <x:v>12</x:v>
      </x:c>
      <x:c r="D136" s="0" t="s">
        <x:v>13</x:v>
      </x:c>
      <x:c r="E136" s="0" t="s">
        <x:v>428</x:v>
      </x:c>
      <x:c r="F136" s="0" t="s">
        <x:v>429</x:v>
      </x:c>
      <x:c r="G136" s="0" t="s">
        <x:v>463</x:v>
      </x:c>
      <x:c r="H136" s="0" t="s">
        <x:v>464</x:v>
      </x:c>
      <x:c r="I136" s="0" t="s">
        <x:v>465</x:v>
      </x:c>
      <x:c r="J136" s="1">
        <x:f>HYPERLINK("https://integlearn.toolingu.com/classes/applied-and-engineering-sciences-110/", "integlearn.toolingu.com/classes/applied-and-engineering-sciences-110/")</x:f>
      </x:c>
    </x:row>
    <x:row r="137" spans="1:10">
      <x:c r="A137" s="0" t="s">
        <x:v>127</x:v>
      </x:c>
      <x:c r="B137" s="0" t="s">
        <x:v>11</x:v>
      </x:c>
      <x:c r="C137" s="0" t="s">
        <x:v>12</x:v>
      </x:c>
      <x:c r="D137" s="0" t="s">
        <x:v>13</x:v>
      </x:c>
      <x:c r="E137" s="0" t="s">
        <x:v>428</x:v>
      </x:c>
      <x:c r="F137" s="0" t="s">
        <x:v>429</x:v>
      </x:c>
      <x:c r="G137" s="0" t="s">
        <x:v>466</x:v>
      </x:c>
      <x:c r="H137" s="0" t="s">
        <x:v>467</x:v>
      </x:c>
      <x:c r="I137" s="0" t="s">
        <x:v>468</x:v>
      </x:c>
      <x:c r="J137" s="1">
        <x:f>HYPERLINK("https://integlearn.toolingu.com/classes/manufacturing-process-applications--part-i-124/", "integlearn.toolingu.com/classes/manufacturing-process-applications--part-i-124/")</x:f>
      </x:c>
    </x:row>
    <x:row r="138" spans="1:10">
      <x:c r="A138" s="0" t="s">
        <x:v>127</x:v>
      </x:c>
      <x:c r="B138" s="0" t="s">
        <x:v>11</x:v>
      </x:c>
      <x:c r="C138" s="0" t="s">
        <x:v>12</x:v>
      </x:c>
      <x:c r="D138" s="0" t="s">
        <x:v>13</x:v>
      </x:c>
      <x:c r="E138" s="0" t="s">
        <x:v>428</x:v>
      </x:c>
      <x:c r="F138" s="0" t="s">
        <x:v>429</x:v>
      </x:c>
      <x:c r="G138" s="0" t="s">
        <x:v>469</x:v>
      </x:c>
      <x:c r="H138" s="0" t="s">
        <x:v>470</x:v>
      </x:c>
      <x:c r="I138" s="0" t="s">
        <x:v>471</x:v>
      </x:c>
      <x:c r="J138" s="1">
        <x:f>HYPERLINK("https://integlearn.toolingu.com/classes/manufacturing-process-applications--part-ii-125/", "integlearn.toolingu.com/classes/manufacturing-process-applications--part-ii-125/")</x:f>
      </x:c>
    </x:row>
    <x:row r="139" spans="1:10">
      <x:c r="A139" s="0" t="s">
        <x:v>472</x:v>
      </x:c>
      <x:c r="B139" s="0" t="s">
        <x:v>25</x:v>
      </x:c>
      <x:c r="C139" s="0" t="s">
        <x:v>12</x:v>
      </x:c>
      <x:c r="D139" s="0" t="s">
        <x:v>13</x:v>
      </x:c>
      <x:c r="E139" s="0" t="s">
        <x:v>473</x:v>
      </x:c>
      <x:c r="F139" s="0" t="s">
        <x:v>474</x:v>
      </x:c>
      <x:c r="G139" s="0" t="s">
        <x:v>475</x:v>
      </x:c>
      <x:c r="H139" s="0" t="s">
        <x:v>476</x:v>
      </x:c>
      <x:c r="I139" s="0" t="s">
        <x:v>477</x:v>
      </x:c>
      <x:c r="J139" s="1">
        <x:f>HYPERLINK("https://integlearn.toolingu.com/classes/manufacturing-management-180/", "integlearn.toolingu.com/classes/manufacturing-management-180/")</x:f>
      </x:c>
    </x:row>
    <x:row r="140" spans="1:10">
      <x:c r="A140" s="0" t="s">
        <x:v>472</x:v>
      </x:c>
      <x:c r="B140" s="0" t="s">
        <x:v>11</x:v>
      </x:c>
      <x:c r="C140" s="0" t="s">
        <x:v>12</x:v>
      </x:c>
      <x:c r="D140" s="0" t="s">
        <x:v>13</x:v>
      </x:c>
      <x:c r="E140" s="0" t="s">
        <x:v>473</x:v>
      </x:c>
      <x:c r="F140" s="0" t="s">
        <x:v>474</x:v>
      </x:c>
      <x:c r="G140" s="0" t="s">
        <x:v>478</x:v>
      </x:c>
      <x:c r="H140" s="0" t="s">
        <x:v>479</x:v>
      </x:c>
      <x:c r="I140" s="0" t="s">
        <x:v>480</x:v>
      </x:c>
      <x:c r="J140" s="1">
        <x:f>HYPERLINK("https://integlearn.toolingu.com/classes/personal-effectiveness-190/", "integlearn.toolingu.com/classes/personal-effectiveness-190/")</x:f>
      </x:c>
    </x:row>
    <x:row r="141" spans="1:10">
      <x:c r="A141" s="0" t="s">
        <x:v>472</x:v>
      </x:c>
      <x:c r="B141" s="0" t="s">
        <x:v>11</x:v>
      </x:c>
      <x:c r="C141" s="0" t="s">
        <x:v>12</x:v>
      </x:c>
      <x:c r="D141" s="0" t="s">
        <x:v>13</x:v>
      </x:c>
      <x:c r="E141" s="0" t="s">
        <x:v>473</x:v>
      </x:c>
      <x:c r="F141" s="0" t="s">
        <x:v>474</x:v>
      </x:c>
      <x:c r="G141" s="0" t="s">
        <x:v>481</x:v>
      </x:c>
      <x:c r="H141" s="0" t="s">
        <x:v>482</x:v>
      </x:c>
      <x:c r="I141" s="0" t="s">
        <x:v>483</x:v>
      </x:c>
      <x:c r="J141" s="1">
        <x:f>HYPERLINK("https://integlearn.toolingu.com/classes/essentials-of-leadership-110/", "integlearn.toolingu.com/classes/essentials-of-leadership-110/")</x:f>
      </x:c>
    </x:row>
    <x:row r="142" spans="1:10">
      <x:c r="A142" s="0" t="s">
        <x:v>472</x:v>
      </x:c>
      <x:c r="B142" s="0" t="s">
        <x:v>11</x:v>
      </x:c>
      <x:c r="C142" s="0" t="s">
        <x:v>12</x:v>
      </x:c>
      <x:c r="D142" s="0" t="s">
        <x:v>13</x:v>
      </x:c>
      <x:c r="E142" s="0" t="s">
        <x:v>473</x:v>
      </x:c>
      <x:c r="F142" s="0" t="s">
        <x:v>474</x:v>
      </x:c>
      <x:c r="G142" s="0" t="s">
        <x:v>484</x:v>
      </x:c>
      <x:c r="H142" s="0" t="s">
        <x:v>485</x:v>
      </x:c>
      <x:c r="I142" s="0" t="s">
        <x:v>486</x:v>
      </x:c>
      <x:c r="J142" s="1">
        <x:f>HYPERLINK("https://integlearn.toolingu.com/classes/managing-performance-best-practices-130/", "integlearn.toolingu.com/classes/managing-performance-best-practices-130/")</x:f>
      </x:c>
    </x:row>
    <x:row r="143" spans="1:10">
      <x:c r="A143" s="0" t="s">
        <x:v>472</x:v>
      </x:c>
      <x:c r="B143" s="0" t="s">
        <x:v>11</x:v>
      </x:c>
      <x:c r="C143" s="0" t="s">
        <x:v>12</x:v>
      </x:c>
      <x:c r="D143" s="0" t="s">
        <x:v>13</x:v>
      </x:c>
      <x:c r="E143" s="0" t="s">
        <x:v>473</x:v>
      </x:c>
      <x:c r="F143" s="0" t="s">
        <x:v>474</x:v>
      </x:c>
      <x:c r="G143" s="0" t="s">
        <x:v>487</x:v>
      </x:c>
      <x:c r="H143" s="0" t="s">
        <x:v>488</x:v>
      </x:c>
      <x:c r="I143" s="0" t="s">
        <x:v>489</x:v>
      </x:c>
      <x:c r="J143" s="1">
        <x:f>HYPERLINK("https://integlearn.toolingu.com/classes/managing-performance-corrective-actions-135/", "integlearn.toolingu.com/classes/managing-performance-corrective-actions-135/")</x:f>
      </x:c>
    </x:row>
    <x:row r="144" spans="1:10">
      <x:c r="A144" s="0" t="s">
        <x:v>472</x:v>
      </x:c>
      <x:c r="B144" s="0" t="s">
        <x:v>11</x:v>
      </x:c>
      <x:c r="C144" s="0" t="s">
        <x:v>12</x:v>
      </x:c>
      <x:c r="D144" s="0" t="s">
        <x:v>13</x:v>
      </x:c>
      <x:c r="E144" s="0" t="s">
        <x:v>473</x:v>
      </x:c>
      <x:c r="F144" s="0" t="s">
        <x:v>474</x:v>
      </x:c>
      <x:c r="G144" s="0" t="s">
        <x:v>490</x:v>
      </x:c>
      <x:c r="H144" s="0" t="s">
        <x:v>491</x:v>
      </x:c>
      <x:c r="I144" s="0" t="s">
        <x:v>492</x:v>
      </x:c>
      <x:c r="J144" s="1">
        <x:f>HYPERLINK("https://integlearn.toolingu.com/classes/basics-of-manufacturing-costs-140/", "integlearn.toolingu.com/classes/basics-of-manufacturing-costs-140/")</x:f>
      </x:c>
    </x:row>
    <x:row r="145" spans="1:10">
      <x:c r="A145" s="0" t="s">
        <x:v>472</x:v>
      </x:c>
      <x:c r="B145" s="0" t="s">
        <x:v>11</x:v>
      </x:c>
      <x:c r="C145" s="0" t="s">
        <x:v>12</x:v>
      </x:c>
      <x:c r="D145" s="0" t="s">
        <x:v>13</x:v>
      </x:c>
      <x:c r="E145" s="0" t="s">
        <x:v>473</x:v>
      </x:c>
      <x:c r="F145" s="0" t="s">
        <x:v>474</x:v>
      </x:c>
      <x:c r="G145" s="0" t="s">
        <x:v>493</x:v>
      </x:c>
      <x:c r="H145" s="0" t="s">
        <x:v>494</x:v>
      </x:c>
      <x:c r="I145" s="0" t="s">
        <x:v>495</x:v>
      </x:c>
      <x:c r="J145" s="1">
        <x:f>HYPERLINK("https://integlearn.toolingu.com/classes/conflict-resolution-principles-150/", "integlearn.toolingu.com/classes/conflict-resolution-principles-150/")</x:f>
      </x:c>
    </x:row>
    <x:row r="146" spans="1:10">
      <x:c r="A146" s="0" t="s">
        <x:v>472</x:v>
      </x:c>
      <x:c r="B146" s="0" t="s">
        <x:v>11</x:v>
      </x:c>
      <x:c r="C146" s="0" t="s">
        <x:v>12</x:v>
      </x:c>
      <x:c r="D146" s="0" t="s">
        <x:v>13</x:v>
      </x:c>
      <x:c r="E146" s="0" t="s">
        <x:v>473</x:v>
      </x:c>
      <x:c r="F146" s="0" t="s">
        <x:v>474</x:v>
      </x:c>
      <x:c r="G146" s="0" t="s">
        <x:v>496</x:v>
      </x:c>
      <x:c r="H146" s="0" t="s">
        <x:v>497</x:v>
      </x:c>
      <x:c r="I146" s="0" t="s">
        <x:v>498</x:v>
      </x:c>
      <x:c r="J146" s="1">
        <x:f>HYPERLINK("https://integlearn.toolingu.com/classes/team-leadership-160/", "integlearn.toolingu.com/classes/team-leadership-160/")</x:f>
      </x:c>
    </x:row>
    <x:row r="147" spans="1:10">
      <x:c r="A147" s="0" t="s">
        <x:v>472</x:v>
      </x:c>
      <x:c r="B147" s="0" t="s">
        <x:v>11</x:v>
      </x:c>
      <x:c r="C147" s="0" t="s">
        <x:v>12</x:v>
      </x:c>
      <x:c r="D147" s="0" t="s">
        <x:v>13</x:v>
      </x:c>
      <x:c r="E147" s="0" t="s">
        <x:v>473</x:v>
      </x:c>
      <x:c r="F147" s="0" t="s">
        <x:v>474</x:v>
      </x:c>
      <x:c r="G147" s="0" t="s">
        <x:v>499</x:v>
      </x:c>
      <x:c r="H147" s="0" t="s">
        <x:v>500</x:v>
      </x:c>
      <x:c r="I147" s="0" t="s">
        <x:v>501</x:v>
      </x:c>
      <x:c r="J147" s="1">
        <x:f>HYPERLINK("https://integlearn.toolingu.com/classes/managing-the-diverse-workplace-210/", "integlearn.toolingu.com/classes/managing-the-diverse-workplace-210/")</x:f>
      </x:c>
    </x:row>
    <x:row r="148" spans="1:10">
      <x:c r="A148" s="0" t="s">
        <x:v>472</x:v>
      </x:c>
      <x:c r="B148" s="0" t="s">
        <x:v>25</x:v>
      </x:c>
      <x:c r="C148" s="0" t="s">
        <x:v>12</x:v>
      </x:c>
      <x:c r="D148" s="0" t="s">
        <x:v>13</x:v>
      </x:c>
      <x:c r="E148" s="0" t="s">
        <x:v>473</x:v>
      </x:c>
      <x:c r="F148" s="0" t="s">
        <x:v>474</x:v>
      </x:c>
      <x:c r="G148" s="0" t="s">
        <x:v>502</x:v>
      </x:c>
      <x:c r="H148" s="0" t="s">
        <x:v>503</x:v>
      </x:c>
      <x:c r="I148" s="0" t="s">
        <x:v>504</x:v>
      </x:c>
      <x:c r="J148" s="1">
        <x:f>HYPERLINK("https://integlearn.toolingu.com/classes/performance-management-and-the-law-230/", "integlearn.toolingu.com/classes/performance-management-and-the-law-230/")</x:f>
      </x:c>
    </x:row>
    <x:row r="149" spans="1:10">
      <x:c r="A149" s="0" t="s">
        <x:v>505</x:v>
      </x:c>
      <x:c r="B149" s="0" t="s">
        <x:v>25</x:v>
      </x:c>
      <x:c r="C149" s="0" t="s">
        <x:v>12</x:v>
      </x:c>
      <x:c r="D149" s="0" t="s">
        <x:v>13</x:v>
      </x:c>
      <x:c r="E149" s="0" t="s">
        <x:v>506</x:v>
      </x:c>
      <x:c r="F149" s="0" t="s">
        <x:v>505</x:v>
      </x:c>
      <x:c r="G149" s="0" t="s">
        <x:v>507</x:v>
      </x:c>
      <x:c r="H149" s="0" t="s">
        <x:v>508</x:v>
      </x:c>
      <x:c r="I149" s="0" t="s">
        <x:v>509</x:v>
      </x:c>
      <x:c r="J149" s="1">
        <x:f>HYPERLINK("https://integlearn.toolingu.com/classes/fabrication-process-232/", "integlearn.toolingu.com/classes/fabrication-process-232/")</x:f>
      </x:c>
    </x:row>
    <x:row r="150" spans="1:10">
      <x:c r="A150" s="0" t="s">
        <x:v>35</x:v>
      </x:c>
      <x:c r="B150" s="0" t="s">
        <x:v>11</x:v>
      </x:c>
      <x:c r="C150" s="0" t="s">
        <x:v>12</x:v>
      </x:c>
      <x:c r="D150" s="0" t="s">
        <x:v>13</x:v>
      </x:c>
      <x:c r="E150" s="0" t="s">
        <x:v>510</x:v>
      </x:c>
      <x:c r="F150" s="0" t="s">
        <x:v>511</x:v>
      </x:c>
      <x:c r="G150" s="0" t="s">
        <x:v>512</x:v>
      </x:c>
      <x:c r="H150" s="0" t="s">
        <x:v>513</x:v>
      </x:c>
      <x:c r="I150" s="0" t="s">
        <x:v>514</x:v>
      </x:c>
      <x:c r="J150" s="1">
        <x:f>HYPERLINK("https://integlearn.toolingu.com/classes/chucks-collets-and-vises-141/", "integlearn.toolingu.com/classes/chucks-collets-and-vises-141/")</x:f>
      </x:c>
    </x:row>
    <x:row r="151" spans="1:10">
      <x:c r="A151" s="0" t="s">
        <x:v>35</x:v>
      </x:c>
      <x:c r="B151" s="0" t="s">
        <x:v>25</x:v>
      </x:c>
      <x:c r="C151" s="0" t="s">
        <x:v>12</x:v>
      </x:c>
      <x:c r="D151" s="0" t="s">
        <x:v>13</x:v>
      </x:c>
      <x:c r="E151" s="0" t="s">
        <x:v>510</x:v>
      </x:c>
      <x:c r="F151" s="0" t="s">
        <x:v>511</x:v>
      </x:c>
      <x:c r="G151" s="0" t="s">
        <x:v>515</x:v>
      </x:c>
      <x:c r="H151" s="0" t="s">
        <x:v>516</x:v>
      </x:c>
      <x:c r="I151" s="0" t="s">
        <x:v>517</x:v>
      </x:c>
      <x:c r="J151" s="1">
        <x:f>HYPERLINK("https://integlearn.toolingu.com/classes/fixture-design-basics-201/", "integlearn.toolingu.com/classes/fixture-design-basics-201/")</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